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dalhousie-my.sharepoint.com/personal/reception_heron-bay_ca/Documents/Desktop/"/>
    </mc:Choice>
  </mc:AlternateContent>
  <xr:revisionPtr revIDLastSave="0" documentId="8_{7FEE1F44-FB81-4C5D-9ECE-63B613365C37}" xr6:coauthVersionLast="47" xr6:coauthVersionMax="47" xr10:uidLastSave="{00000000-0000-0000-0000-000000000000}"/>
  <bookViews>
    <workbookView xWindow="-120" yWindow="-120" windowWidth="29040" windowHeight="15720" xr2:uid="{95A356AA-9034-4E3F-B561-693DB87C737E}"/>
  </bookViews>
  <sheets>
    <sheet name="Charlo" sheetId="1" r:id="rId1"/>
    <sheet name="Dalhousie" sheetId="2" r:id="rId2"/>
    <sheet name="Point la Nim" sheetId="3" r:id="rId3"/>
    <sheet name="Dahousie Junction" sheetId="4" r:id="rId4"/>
    <sheet name="Chaleur" sheetId="5" r:id="rId5"/>
    <sheet name="Darlingt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43" i="6"/>
  <c r="C44" i="5"/>
  <c r="C43" i="5"/>
  <c r="C44" i="4"/>
  <c r="C43" i="4"/>
  <c r="C44" i="3"/>
  <c r="C43" i="3"/>
  <c r="C44" i="2"/>
  <c r="C43" i="2"/>
  <c r="C43" i="1"/>
  <c r="C42" i="1"/>
  <c r="D21" i="3"/>
  <c r="E5" i="3"/>
  <c r="D41" i="6"/>
  <c r="D40" i="6"/>
  <c r="D39" i="6"/>
  <c r="D37" i="6"/>
  <c r="D36" i="6"/>
  <c r="D35" i="6"/>
  <c r="D33" i="6"/>
  <c r="D32" i="6"/>
  <c r="D31" i="6"/>
  <c r="D30" i="6"/>
  <c r="D28" i="6"/>
  <c r="D27" i="6"/>
  <c r="D26" i="6"/>
  <c r="D23" i="6"/>
  <c r="D22" i="6"/>
  <c r="D21" i="6"/>
  <c r="D20" i="6"/>
  <c r="D19" i="6"/>
  <c r="D18" i="6"/>
  <c r="D16" i="6"/>
  <c r="D15" i="6"/>
  <c r="D14" i="6"/>
  <c r="D13" i="6"/>
  <c r="D11" i="6"/>
  <c r="D10" i="6"/>
  <c r="D9" i="6"/>
  <c r="D8" i="6"/>
  <c r="E5" i="6"/>
  <c r="F10" i="6" s="1"/>
  <c r="G10" i="6" s="1"/>
  <c r="D41" i="5"/>
  <c r="D40" i="5"/>
  <c r="D39" i="5"/>
  <c r="D37" i="5"/>
  <c r="D36" i="5"/>
  <c r="D35" i="5"/>
  <c r="D33" i="5"/>
  <c r="D32" i="5"/>
  <c r="D31" i="5"/>
  <c r="D30" i="5"/>
  <c r="D28" i="5"/>
  <c r="D27" i="5"/>
  <c r="D26" i="5"/>
  <c r="D23" i="5"/>
  <c r="D22" i="5"/>
  <c r="D21" i="5"/>
  <c r="D20" i="5"/>
  <c r="D19" i="5"/>
  <c r="D18" i="5"/>
  <c r="D16" i="5"/>
  <c r="D15" i="5"/>
  <c r="D14" i="5"/>
  <c r="D13" i="5"/>
  <c r="D11" i="5"/>
  <c r="D10" i="5"/>
  <c r="D9" i="5"/>
  <c r="D8" i="5"/>
  <c r="E5" i="5"/>
  <c r="F31" i="5" s="1"/>
  <c r="G31" i="5" s="1"/>
  <c r="D41" i="4"/>
  <c r="D40" i="4"/>
  <c r="D39" i="4"/>
  <c r="D37" i="4"/>
  <c r="D36" i="4"/>
  <c r="D35" i="4"/>
  <c r="D33" i="4"/>
  <c r="D32" i="4"/>
  <c r="D31" i="4"/>
  <c r="D30" i="4"/>
  <c r="D28" i="4"/>
  <c r="D27" i="4"/>
  <c r="D26" i="4"/>
  <c r="D23" i="4"/>
  <c r="D22" i="4"/>
  <c r="D21" i="4"/>
  <c r="D20" i="4"/>
  <c r="D19" i="4"/>
  <c r="D18" i="4"/>
  <c r="D16" i="4"/>
  <c r="D15" i="4"/>
  <c r="D14" i="4"/>
  <c r="D13" i="4"/>
  <c r="D11" i="4"/>
  <c r="D10" i="4"/>
  <c r="D9" i="4"/>
  <c r="D8" i="4"/>
  <c r="E5" i="4"/>
  <c r="F10" i="4" s="1"/>
  <c r="G10" i="4" s="1"/>
  <c r="D41" i="3"/>
  <c r="D40" i="3"/>
  <c r="D39" i="3"/>
  <c r="D37" i="3"/>
  <c r="D36" i="3"/>
  <c r="D35" i="3"/>
  <c r="D33" i="3"/>
  <c r="D32" i="3"/>
  <c r="D31" i="3"/>
  <c r="D30" i="3"/>
  <c r="D28" i="3"/>
  <c r="D27" i="3"/>
  <c r="D26" i="3"/>
  <c r="D23" i="3"/>
  <c r="D22" i="3"/>
  <c r="D20" i="3"/>
  <c r="D19" i="3"/>
  <c r="D18" i="3"/>
  <c r="D16" i="3"/>
  <c r="D15" i="3"/>
  <c r="D14" i="3"/>
  <c r="D13" i="3"/>
  <c r="D11" i="3"/>
  <c r="D10" i="3"/>
  <c r="D9" i="3"/>
  <c r="D8" i="3"/>
  <c r="D40" i="2"/>
  <c r="D39" i="2"/>
  <c r="D38" i="2"/>
  <c r="D36" i="2"/>
  <c r="D35" i="2"/>
  <c r="D34" i="2"/>
  <c r="D32" i="2"/>
  <c r="D31" i="2"/>
  <c r="D30" i="2"/>
  <c r="D29" i="2"/>
  <c r="D27" i="2"/>
  <c r="D26" i="2"/>
  <c r="D25" i="2"/>
  <c r="D23" i="2"/>
  <c r="D22" i="2"/>
  <c r="D21" i="2"/>
  <c r="D20" i="2"/>
  <c r="D19" i="2"/>
  <c r="D18" i="2"/>
  <c r="D16" i="2"/>
  <c r="D15" i="2"/>
  <c r="D14" i="2"/>
  <c r="D13" i="2"/>
  <c r="D11" i="2"/>
  <c r="D10" i="2"/>
  <c r="D9" i="2"/>
  <c r="D8" i="2"/>
  <c r="E5" i="2"/>
  <c r="F32" i="2" s="1"/>
  <c r="G32" i="2" s="1"/>
  <c r="E5" i="1"/>
  <c r="D40" i="1"/>
  <c r="D39" i="1"/>
  <c r="D38" i="1"/>
  <c r="D36" i="1"/>
  <c r="D35" i="1"/>
  <c r="D34" i="1"/>
  <c r="D32" i="1"/>
  <c r="D31" i="1"/>
  <c r="D30" i="1"/>
  <c r="D29" i="1"/>
  <c r="D27" i="1"/>
  <c r="D26" i="1"/>
  <c r="D25" i="1"/>
  <c r="D23" i="1"/>
  <c r="D22" i="1"/>
  <c r="D21" i="1"/>
  <c r="D20" i="1"/>
  <c r="D19" i="1"/>
  <c r="D18" i="1"/>
  <c r="D16" i="1"/>
  <c r="D15" i="1"/>
  <c r="D14" i="1"/>
  <c r="D13" i="1"/>
  <c r="D11" i="1"/>
  <c r="D10" i="1"/>
  <c r="D9" i="1"/>
  <c r="D8" i="1"/>
  <c r="F23" i="6" l="1"/>
  <c r="G23" i="6" s="1"/>
  <c r="F40" i="5"/>
  <c r="G40" i="5" s="1"/>
  <c r="F23" i="5"/>
  <c r="G23" i="5" s="1"/>
  <c r="F20" i="5"/>
  <c r="G20" i="5" s="1"/>
  <c r="F41" i="5"/>
  <c r="G41" i="5" s="1"/>
  <c r="F23" i="4"/>
  <c r="G23" i="4" s="1"/>
  <c r="F11" i="3"/>
  <c r="G11" i="3" s="1"/>
  <c r="F14" i="3"/>
  <c r="G14" i="3" s="1"/>
  <c r="F15" i="3"/>
  <c r="G15" i="3" s="1"/>
  <c r="F33" i="3"/>
  <c r="G33" i="3" s="1"/>
  <c r="F36" i="3"/>
  <c r="G36" i="3" s="1"/>
  <c r="F23" i="3"/>
  <c r="G23" i="3" s="1"/>
  <c r="F16" i="3"/>
  <c r="G16" i="3" s="1"/>
  <c r="F19" i="3"/>
  <c r="G19" i="3" s="1"/>
  <c r="F20" i="3"/>
  <c r="G20" i="3" s="1"/>
  <c r="F27" i="3"/>
  <c r="G27" i="3" s="1"/>
  <c r="F28" i="3"/>
  <c r="G28" i="3" s="1"/>
  <c r="F31" i="3"/>
  <c r="G31" i="3" s="1"/>
  <c r="F32" i="3"/>
  <c r="G32" i="3" s="1"/>
  <c r="F37" i="3"/>
  <c r="G37" i="3" s="1"/>
  <c r="F9" i="3"/>
  <c r="G9" i="3" s="1"/>
  <c r="F40" i="3"/>
  <c r="G40" i="3" s="1"/>
  <c r="F10" i="3"/>
  <c r="G10" i="3" s="1"/>
  <c r="F41" i="3"/>
  <c r="G41" i="3" s="1"/>
  <c r="F22" i="2"/>
  <c r="G22" i="2" s="1"/>
  <c r="F21" i="2"/>
  <c r="G21" i="2" s="1"/>
  <c r="F23" i="2"/>
  <c r="G23" i="2" s="1"/>
  <c r="F40" i="6"/>
  <c r="G40" i="6" s="1"/>
  <c r="F19" i="6"/>
  <c r="G19" i="6" s="1"/>
  <c r="F20" i="6"/>
  <c r="G20" i="6" s="1"/>
  <c r="F40" i="2"/>
  <c r="G40" i="2" s="1"/>
  <c r="F32" i="1"/>
  <c r="G32" i="1" s="1"/>
  <c r="F14" i="1"/>
  <c r="G14" i="1" s="1"/>
  <c r="F15" i="1"/>
  <c r="G15" i="1" s="1"/>
  <c r="F35" i="1"/>
  <c r="G35" i="1" s="1"/>
  <c r="F16" i="1"/>
  <c r="G16" i="1" s="1"/>
  <c r="F36" i="1"/>
  <c r="G36" i="1" s="1"/>
  <c r="F27" i="6"/>
  <c r="G27" i="6" s="1"/>
  <c r="F9" i="6"/>
  <c r="F28" i="6"/>
  <c r="G28" i="6" s="1"/>
  <c r="F31" i="6"/>
  <c r="G31" i="6" s="1"/>
  <c r="F11" i="6"/>
  <c r="G11" i="6" s="1"/>
  <c r="F32" i="6"/>
  <c r="G32" i="6" s="1"/>
  <c r="F33" i="6"/>
  <c r="G33" i="6" s="1"/>
  <c r="F14" i="6"/>
  <c r="G14" i="6" s="1"/>
  <c r="F15" i="6"/>
  <c r="G15" i="6" s="1"/>
  <c r="F36" i="6"/>
  <c r="G36" i="6" s="1"/>
  <c r="F16" i="6"/>
  <c r="G16" i="6" s="1"/>
  <c r="F37" i="6"/>
  <c r="G37" i="6" s="1"/>
  <c r="F41" i="6"/>
  <c r="G41" i="6" s="1"/>
  <c r="F27" i="5"/>
  <c r="G27" i="5" s="1"/>
  <c r="F28" i="5"/>
  <c r="G28" i="5" s="1"/>
  <c r="F9" i="5"/>
  <c r="G9" i="5" s="1"/>
  <c r="F10" i="5"/>
  <c r="G10" i="5" s="1"/>
  <c r="F11" i="5"/>
  <c r="G11" i="5" s="1"/>
  <c r="F32" i="5"/>
  <c r="G32" i="5" s="1"/>
  <c r="F14" i="5"/>
  <c r="G14" i="5" s="1"/>
  <c r="F33" i="5"/>
  <c r="G33" i="5" s="1"/>
  <c r="F15" i="5"/>
  <c r="G15" i="5" s="1"/>
  <c r="F16" i="5"/>
  <c r="G16" i="5" s="1"/>
  <c r="F36" i="5"/>
  <c r="G36" i="5" s="1"/>
  <c r="F37" i="5"/>
  <c r="G37" i="5" s="1"/>
  <c r="F19" i="5"/>
  <c r="G19" i="5" s="1"/>
  <c r="F27" i="4"/>
  <c r="G27" i="4" s="1"/>
  <c r="F9" i="4"/>
  <c r="G9" i="4" s="1"/>
  <c r="F28" i="4"/>
  <c r="G28" i="4" s="1"/>
  <c r="F31" i="4"/>
  <c r="G31" i="4" s="1"/>
  <c r="F11" i="4"/>
  <c r="G11" i="4" s="1"/>
  <c r="F32" i="4"/>
  <c r="G32" i="4" s="1"/>
  <c r="F33" i="4"/>
  <c r="G33" i="4" s="1"/>
  <c r="F14" i="4"/>
  <c r="G14" i="4" s="1"/>
  <c r="F15" i="4"/>
  <c r="G15" i="4" s="1"/>
  <c r="F36" i="4"/>
  <c r="G36" i="4" s="1"/>
  <c r="F16" i="4"/>
  <c r="G16" i="4" s="1"/>
  <c r="F37" i="4"/>
  <c r="G37" i="4" s="1"/>
  <c r="F19" i="4"/>
  <c r="G19" i="4" s="1"/>
  <c r="F40" i="4"/>
  <c r="G40" i="4" s="1"/>
  <c r="F20" i="4"/>
  <c r="G20" i="4" s="1"/>
  <c r="F41" i="4"/>
  <c r="G41" i="4" s="1"/>
  <c r="F26" i="2"/>
  <c r="G26" i="2" s="1"/>
  <c r="F27" i="2"/>
  <c r="G27" i="2" s="1"/>
  <c r="F9" i="2"/>
  <c r="G9" i="2" s="1"/>
  <c r="F10" i="2"/>
  <c r="G10" i="2" s="1"/>
  <c r="F30" i="2"/>
  <c r="G30" i="2" s="1"/>
  <c r="F11" i="2"/>
  <c r="G11" i="2" s="1"/>
  <c r="F31" i="2"/>
  <c r="G31" i="2" s="1"/>
  <c r="F14" i="2"/>
  <c r="G14" i="2" s="1"/>
  <c r="F15" i="2"/>
  <c r="G15" i="2" s="1"/>
  <c r="F16" i="2"/>
  <c r="G16" i="2" s="1"/>
  <c r="F35" i="2"/>
  <c r="G35" i="2" s="1"/>
  <c r="F19" i="2"/>
  <c r="G19" i="2" s="1"/>
  <c r="F36" i="2"/>
  <c r="G36" i="2" s="1"/>
  <c r="F20" i="2"/>
  <c r="G20" i="2" s="1"/>
  <c r="F39" i="2"/>
  <c r="G39" i="2" s="1"/>
  <c r="F40" i="1"/>
  <c r="G40" i="1" s="1"/>
  <c r="F19" i="1"/>
  <c r="G19" i="1" s="1"/>
  <c r="F23" i="1"/>
  <c r="G23" i="1" s="1"/>
  <c r="F20" i="1"/>
  <c r="G20" i="1" s="1"/>
  <c r="F26" i="1"/>
  <c r="G26" i="1" s="1"/>
  <c r="F21" i="1"/>
  <c r="G21" i="1" s="1"/>
  <c r="F27" i="1"/>
  <c r="G27" i="1" s="1"/>
  <c r="F22" i="1"/>
  <c r="G22" i="1" s="1"/>
  <c r="F39" i="1"/>
  <c r="G39" i="1" s="1"/>
  <c r="F9" i="1"/>
  <c r="G9" i="1" s="1"/>
  <c r="F10" i="1"/>
  <c r="G10" i="1" s="1"/>
  <c r="F30" i="1"/>
  <c r="G30" i="1" s="1"/>
  <c r="F11" i="1"/>
  <c r="G11" i="1" s="1"/>
  <c r="F31" i="1"/>
  <c r="G31" i="1" s="1"/>
  <c r="G9" i="6" l="1"/>
</calcChain>
</file>

<file path=xl/sharedStrings.xml><?xml version="1.0" encoding="utf-8"?>
<sst xmlns="http://schemas.openxmlformats.org/spreadsheetml/2006/main" count="258" uniqueCount="49">
  <si>
    <t>CHARLO</t>
  </si>
  <si>
    <t>DARLINGTON</t>
  </si>
  <si>
    <t>CHALEUR</t>
  </si>
  <si>
    <t>DALHOUSIE JUNCTION</t>
  </si>
  <si>
    <t>POINT LA NIM</t>
  </si>
  <si>
    <t>DALHOUSIE</t>
  </si>
  <si>
    <t>Bank fees, reserves                                              Frais bancaires et réserves</t>
  </si>
  <si>
    <r>
      <t xml:space="preserve">Town population          </t>
    </r>
    <r>
      <rPr>
        <b/>
        <i/>
        <sz val="10"/>
        <color theme="1"/>
        <rFont val="Times New Roman"/>
        <family val="1"/>
      </rPr>
      <t xml:space="preserve"> Population de la ville 5485</t>
    </r>
  </si>
  <si>
    <r>
      <t>Local tax/</t>
    </r>
    <r>
      <rPr>
        <b/>
        <i/>
        <sz val="10"/>
        <color theme="1"/>
        <rFont val="Times New Roman"/>
        <family val="1"/>
      </rPr>
      <t>Impôt local</t>
    </r>
  </si>
  <si>
    <r>
      <t>Assessment/</t>
    </r>
    <r>
      <rPr>
        <b/>
        <i/>
        <sz val="10"/>
        <color theme="1"/>
        <rFont val="Times New Roman"/>
        <family val="1"/>
      </rPr>
      <t>Évaluation</t>
    </r>
  </si>
  <si>
    <r>
      <t>Tax/</t>
    </r>
    <r>
      <rPr>
        <b/>
        <i/>
        <sz val="10"/>
        <color theme="1"/>
        <rFont val="Times New Roman"/>
        <family val="1"/>
      </rPr>
      <t>Impôt</t>
    </r>
  </si>
  <si>
    <r>
      <t>Residential/</t>
    </r>
    <r>
      <rPr>
        <i/>
        <sz val="10"/>
        <color theme="1"/>
        <rFont val="Times New Roman"/>
        <family val="1"/>
      </rPr>
      <t>Résidentielle</t>
    </r>
  </si>
  <si>
    <r>
      <t>Adopted budget amount/</t>
    </r>
    <r>
      <rPr>
        <b/>
        <i/>
        <sz val="10"/>
        <color theme="1"/>
        <rFont val="Times New Roman"/>
        <family val="1"/>
      </rPr>
      <t>Montant du budget adopté</t>
    </r>
  </si>
  <si>
    <r>
      <t>% of adopted budget/</t>
    </r>
    <r>
      <rPr>
        <b/>
        <i/>
        <sz val="10"/>
        <color theme="1"/>
        <rFont val="Times New Roman"/>
        <family val="1"/>
      </rPr>
      <t>% du budget adopté</t>
    </r>
  </si>
  <si>
    <r>
      <t>$ of invoiced amount/</t>
    </r>
    <r>
      <rPr>
        <b/>
        <i/>
        <sz val="10"/>
        <color theme="1"/>
        <rFont val="Times New Roman"/>
        <family val="1"/>
      </rPr>
      <t>% du montant facturé</t>
    </r>
  </si>
  <si>
    <r>
      <t>% of invoiced amount/</t>
    </r>
    <r>
      <rPr>
        <b/>
        <i/>
        <sz val="10"/>
        <color theme="1"/>
        <rFont val="Times New Roman"/>
        <family val="1"/>
      </rPr>
      <t>% du montant facturé</t>
    </r>
  </si>
  <si>
    <r>
      <t xml:space="preserve">General Government Services  </t>
    </r>
    <r>
      <rPr>
        <b/>
        <i/>
        <sz val="10"/>
        <color theme="1"/>
        <rFont val="Times New Roman"/>
        <family val="1"/>
      </rPr>
      <t>Services généraux du gouvernement</t>
    </r>
  </si>
  <si>
    <r>
      <t xml:space="preserve">Council remuneration           </t>
    </r>
    <r>
      <rPr>
        <i/>
        <sz val="10"/>
        <color theme="1"/>
        <rFont val="Times New Roman"/>
        <family val="1"/>
      </rPr>
      <t>Rémunération du conseil</t>
    </r>
  </si>
  <si>
    <r>
      <t>Salaries/</t>
    </r>
    <r>
      <rPr>
        <i/>
        <sz val="10"/>
        <color theme="1"/>
        <rFont val="Times New Roman"/>
        <family val="1"/>
      </rPr>
      <t>Salaires</t>
    </r>
  </si>
  <si>
    <r>
      <t xml:space="preserve">Office supplies/legal/auditors etc/                  </t>
    </r>
    <r>
      <rPr>
        <i/>
        <sz val="10"/>
        <color theme="1"/>
        <rFont val="Times New Roman"/>
        <family val="1"/>
      </rPr>
      <t>fournitures de bureau / services juridiques / vérificateurs, etc.</t>
    </r>
  </si>
  <si>
    <r>
      <t>RCMP/</t>
    </r>
    <r>
      <rPr>
        <i/>
        <sz val="10"/>
        <color theme="1"/>
        <rFont val="Times New Roman"/>
        <family val="1"/>
      </rPr>
      <t>GRC</t>
    </r>
  </si>
  <si>
    <r>
      <t>Fire department/</t>
    </r>
    <r>
      <rPr>
        <i/>
        <sz val="10"/>
        <color theme="1"/>
        <rFont val="Times New Roman"/>
        <family val="1"/>
      </rPr>
      <t>Service d'incendie</t>
    </r>
  </si>
  <si>
    <r>
      <t xml:space="preserve">Other(bylaw, SPCA, RSC)           </t>
    </r>
    <r>
      <rPr>
        <i/>
        <sz val="10"/>
        <color theme="1"/>
        <rFont val="Times New Roman"/>
        <family val="1"/>
      </rPr>
      <t>Arrêtés municipaux, SPA, CSR)</t>
    </r>
  </si>
  <si>
    <r>
      <t xml:space="preserve">Transportation Services/ </t>
    </r>
    <r>
      <rPr>
        <b/>
        <i/>
        <sz val="10"/>
        <color theme="1"/>
        <rFont val="Times New Roman"/>
        <family val="1"/>
      </rPr>
      <t>Services de transport</t>
    </r>
  </si>
  <si>
    <r>
      <t xml:space="preserve">Buildings(insurance, repairs,etc)             </t>
    </r>
    <r>
      <rPr>
        <i/>
        <sz val="10"/>
        <color theme="1"/>
        <rFont val="Times New Roman"/>
        <family val="1"/>
      </rPr>
      <t>Bâtiments (assurance, réparations, etc.)</t>
    </r>
  </si>
  <si>
    <r>
      <t>Summer maintenance/</t>
    </r>
    <r>
      <rPr>
        <i/>
        <sz val="10"/>
        <color theme="1"/>
        <rFont val="Times New Roman"/>
        <family val="1"/>
      </rPr>
      <t>Maintenance d'été</t>
    </r>
  </si>
  <si>
    <r>
      <t xml:space="preserve">Snow removal / </t>
    </r>
    <r>
      <rPr>
        <i/>
        <sz val="10"/>
        <color theme="1"/>
        <rFont val="Times New Roman"/>
        <family val="1"/>
      </rPr>
      <t>Déneigement</t>
    </r>
  </si>
  <si>
    <r>
      <t xml:space="preserve">Others / </t>
    </r>
    <r>
      <rPr>
        <i/>
        <sz val="10"/>
        <color theme="1"/>
        <rFont val="Times New Roman"/>
        <family val="1"/>
      </rPr>
      <t>Autres</t>
    </r>
  </si>
  <si>
    <r>
      <t xml:space="preserve">Environment Health Services      </t>
    </r>
    <r>
      <rPr>
        <b/>
        <i/>
        <sz val="10"/>
        <color theme="1"/>
        <rFont val="Times New Roman"/>
        <family val="1"/>
      </rPr>
      <t xml:space="preserve">Services de santé environnementale </t>
    </r>
  </si>
  <si>
    <r>
      <t xml:space="preserve">Waste collection                                </t>
    </r>
    <r>
      <rPr>
        <i/>
        <sz val="10"/>
        <color theme="1"/>
        <rFont val="Times New Roman"/>
        <family val="1"/>
      </rPr>
      <t>Collecte des déchets</t>
    </r>
  </si>
  <si>
    <r>
      <t xml:space="preserve">Waste disposal              </t>
    </r>
    <r>
      <rPr>
        <i/>
        <sz val="10"/>
        <color theme="1"/>
        <rFont val="Times New Roman"/>
        <family val="1"/>
      </rPr>
      <t xml:space="preserve">               Élimination des déchets</t>
    </r>
  </si>
  <si>
    <r>
      <t xml:space="preserve">Environment Development Services                             </t>
    </r>
    <r>
      <rPr>
        <b/>
        <i/>
        <sz val="10"/>
        <color theme="1"/>
        <rFont val="Times New Roman"/>
        <family val="1"/>
      </rPr>
      <t>Services de développement environnemental</t>
    </r>
  </si>
  <si>
    <r>
      <t xml:space="preserve">Local &amp; regional planning          </t>
    </r>
    <r>
      <rPr>
        <i/>
        <sz val="10"/>
        <color theme="1"/>
        <rFont val="Times New Roman"/>
        <family val="1"/>
      </rPr>
      <t>Planification locale et régional</t>
    </r>
  </si>
  <si>
    <r>
      <t xml:space="preserve">Tourism / </t>
    </r>
    <r>
      <rPr>
        <i/>
        <sz val="10"/>
        <color theme="1"/>
        <rFont val="Times New Roman"/>
        <family val="1"/>
      </rPr>
      <t>Tourisme</t>
    </r>
  </si>
  <si>
    <r>
      <t xml:space="preserve">Economic, grants, misc                 </t>
    </r>
    <r>
      <rPr>
        <i/>
        <sz val="10"/>
        <color theme="1"/>
        <rFont val="Times New Roman"/>
        <family val="1"/>
      </rPr>
      <t>Économique, subventions, divers</t>
    </r>
  </si>
  <si>
    <r>
      <t xml:space="preserve">Recreation &amp; Cultural Services                 </t>
    </r>
    <r>
      <rPr>
        <b/>
        <i/>
        <sz val="10"/>
        <color theme="1"/>
        <rFont val="Times New Roman"/>
        <family val="1"/>
      </rPr>
      <t>Services récréatifs et culturels</t>
    </r>
  </si>
  <si>
    <r>
      <t xml:space="preserve">Arena, Recreaplex, campgroung, misc                                                                    </t>
    </r>
    <r>
      <rPr>
        <i/>
        <sz val="10"/>
        <color theme="1"/>
        <rFont val="Times New Roman"/>
        <family val="1"/>
      </rPr>
      <t xml:space="preserve">Aréna, Récréaplex, terrain de camping, divers </t>
    </r>
  </si>
  <si>
    <r>
      <t xml:space="preserve">St-mary's, museum, library, others           </t>
    </r>
    <r>
      <rPr>
        <i/>
        <sz val="10"/>
        <color theme="1"/>
        <rFont val="Times New Roman"/>
        <family val="1"/>
      </rPr>
      <t xml:space="preserve"> St-Mary's, Musée, Bibliothèque, autres</t>
    </r>
  </si>
  <si>
    <r>
      <t xml:space="preserve">Fiscal Services /  </t>
    </r>
    <r>
      <rPr>
        <b/>
        <i/>
        <sz val="10"/>
        <color theme="1"/>
        <rFont val="Times New Roman"/>
        <family val="1"/>
      </rPr>
      <t>Services fiscaux</t>
    </r>
  </si>
  <si>
    <r>
      <t xml:space="preserve">Debt repayment &amp; interest                  </t>
    </r>
    <r>
      <rPr>
        <i/>
        <sz val="10"/>
        <color theme="1"/>
        <rFont val="Times New Roman"/>
        <family val="1"/>
      </rPr>
      <t xml:space="preserve"> Remboursement de la dette et intérêts </t>
    </r>
  </si>
  <si>
    <r>
      <t xml:space="preserve">Protective Services                   </t>
    </r>
    <r>
      <rPr>
        <b/>
        <i/>
        <sz val="10"/>
        <color theme="1"/>
        <rFont val="Times New Roman"/>
        <family val="1"/>
      </rPr>
      <t>Services de protection</t>
    </r>
  </si>
  <si>
    <r>
      <t xml:space="preserve">Salaries, training, misc                 </t>
    </r>
    <r>
      <rPr>
        <i/>
        <sz val="10"/>
        <color theme="1"/>
        <rFont val="Times New Roman"/>
        <family val="1"/>
      </rPr>
      <t>Salaires, formation, misc.</t>
    </r>
  </si>
  <si>
    <r>
      <t>Rate/</t>
    </r>
    <r>
      <rPr>
        <b/>
        <i/>
        <sz val="9"/>
        <color theme="1"/>
        <rFont val="Times New Roman"/>
        <family val="1"/>
      </rPr>
      <t>Taux</t>
    </r>
  </si>
  <si>
    <t>N/A</t>
  </si>
  <si>
    <t>Rate/Taux</t>
  </si>
  <si>
    <t>Tax/Impot</t>
  </si>
  <si>
    <t>"‘N/A’ indicates that summer maintenance and snow removal are not covered by municipal staff or local taxes."</t>
  </si>
  <si>
    <t>N/A » indique que l'entretien estival et le déneigement ne sont pas couverts par le personnel municipal ou les taxes locales.</t>
  </si>
  <si>
    <r>
      <t xml:space="preserve">Heron Bay Budget 2026 / </t>
    </r>
    <r>
      <rPr>
        <b/>
        <i/>
        <sz val="10"/>
        <color theme="1"/>
        <rFont val="Times New Roman"/>
        <family val="1"/>
      </rPr>
      <t>Budget 2026 Baie-des-Hérons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</si>
</sst>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0.0%"/>
    <numFmt numFmtId="167" formatCode="_(* #,##0.0000_);_(* \(#,##0.0000\);_(* &quot;-&quot;????_);_(@_)"/>
  </numFmts>
  <fonts count="9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2" xfId="0" applyFont="1" applyBorder="1" applyAlignment="1">
      <alignment wrapText="1"/>
    </xf>
    <xf numFmtId="164" fontId="2" fillId="0" borderId="6" xfId="0" applyNumberFormat="1" applyFont="1" applyBorder="1"/>
    <xf numFmtId="0" fontId="3" fillId="0" borderId="0" xfId="0" applyFont="1"/>
    <xf numFmtId="0" fontId="3" fillId="0" borderId="6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2" fillId="0" borderId="9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0" applyNumberFormat="1" applyFont="1" applyBorder="1"/>
    <xf numFmtId="0" fontId="3" fillId="0" borderId="9" xfId="0" applyFont="1" applyBorder="1"/>
    <xf numFmtId="44" fontId="3" fillId="2" borderId="1" xfId="0" applyNumberFormat="1" applyFont="1" applyFill="1" applyBorder="1" applyProtection="1">
      <protection locked="0"/>
    </xf>
    <xf numFmtId="164" fontId="3" fillId="0" borderId="1" xfId="0" applyNumberFormat="1" applyFont="1" applyBorder="1"/>
    <xf numFmtId="0" fontId="3" fillId="0" borderId="9" xfId="0" applyFont="1" applyBorder="1" applyAlignment="1">
      <alignment wrapText="1"/>
    </xf>
    <xf numFmtId="44" fontId="3" fillId="0" borderId="1" xfId="0" applyNumberFormat="1" applyFont="1" applyBorder="1"/>
    <xf numFmtId="164" fontId="5" fillId="0" borderId="1" xfId="0" applyNumberFormat="1" applyFont="1" applyBorder="1"/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7" fontId="3" fillId="5" borderId="1" xfId="0" applyNumberFormat="1" applyFont="1" applyFill="1" applyBorder="1" applyAlignment="1">
      <alignment horizontal="center"/>
    </xf>
    <xf numFmtId="10" fontId="3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2" fillId="0" borderId="1" xfId="0" applyFont="1" applyBorder="1"/>
    <xf numFmtId="10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7" fontId="3" fillId="0" borderId="0" xfId="0" applyNumberFormat="1" applyFont="1"/>
    <xf numFmtId="0" fontId="6" fillId="0" borderId="1" xfId="0" applyFont="1" applyBorder="1" applyAlignment="1">
      <alignment horizontal="center" wrapText="1"/>
    </xf>
    <xf numFmtId="0" fontId="3" fillId="0" borderId="12" xfId="0" applyFont="1" applyBorder="1"/>
    <xf numFmtId="0" fontId="2" fillId="0" borderId="5" xfId="0" applyFont="1" applyBorder="1" applyAlignment="1">
      <alignment horizontal="center"/>
    </xf>
    <xf numFmtId="164" fontId="3" fillId="0" borderId="5" xfId="0" applyNumberFormat="1" applyFont="1" applyBorder="1"/>
    <xf numFmtId="164" fontId="5" fillId="0" borderId="5" xfId="0" applyNumberFormat="1" applyFont="1" applyBorder="1"/>
    <xf numFmtId="167" fontId="3" fillId="0" borderId="1" xfId="0" applyNumberFormat="1" applyFont="1" applyBorder="1"/>
    <xf numFmtId="0" fontId="2" fillId="0" borderId="2" xfId="0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3" xfId="0" applyFont="1" applyBorder="1"/>
    <xf numFmtId="0" fontId="2" fillId="0" borderId="10" xfId="0" applyFont="1" applyBorder="1" applyAlignment="1">
      <alignment wrapText="1"/>
    </xf>
    <xf numFmtId="0" fontId="3" fillId="0" borderId="10" xfId="0" applyFont="1" applyBorder="1"/>
    <xf numFmtId="0" fontId="2" fillId="0" borderId="6" xfId="0" applyFont="1" applyBorder="1" applyAlignment="1">
      <alignment wrapText="1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FFB6-5765-491E-A3F7-03DEA0F20B64}">
  <dimension ref="A1:G44"/>
  <sheetViews>
    <sheetView tabSelected="1" zoomScale="115" zoomScaleNormal="115" workbookViewId="0">
      <selection activeCell="C5" sqref="C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2.7109375" style="3" customWidth="1"/>
    <col min="5" max="5" width="9.5703125" style="3" customWidth="1"/>
    <col min="6" max="6" width="15.42578125" style="3" customWidth="1"/>
    <col min="7" max="7" width="13.7109375" style="3" bestFit="1" customWidth="1"/>
    <col min="8" max="16384" width="8.85546875" style="3"/>
  </cols>
  <sheetData>
    <row r="1" spans="1:7" ht="15" x14ac:dyDescent="0.25">
      <c r="A1" s="62" t="s">
        <v>0</v>
      </c>
      <c r="B1" s="63"/>
      <c r="C1" s="63"/>
      <c r="D1" s="63"/>
      <c r="E1" s="63"/>
      <c r="F1" s="63"/>
      <c r="G1" s="63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6"/>
      <c r="F2" s="57"/>
      <c r="G2" s="57"/>
    </row>
    <row r="3" spans="1:7" ht="9" customHeight="1" thickTop="1" x14ac:dyDescent="0.2">
      <c r="A3" s="7"/>
      <c r="B3" s="8"/>
      <c r="C3" s="8"/>
      <c r="D3" s="8"/>
      <c r="E3" s="46"/>
      <c r="F3" s="46"/>
      <c r="G3" s="55"/>
    </row>
    <row r="4" spans="1:7" ht="27.6" customHeight="1" x14ac:dyDescent="0.25">
      <c r="A4" s="10" t="s">
        <v>8</v>
      </c>
      <c r="B4" s="6"/>
      <c r="C4" s="11" t="s">
        <v>9</v>
      </c>
      <c r="D4" s="45" t="s">
        <v>42</v>
      </c>
      <c r="E4" s="12" t="s">
        <v>10</v>
      </c>
      <c r="F4" s="6"/>
      <c r="G4" s="13"/>
    </row>
    <row r="5" spans="1:7" x14ac:dyDescent="0.2">
      <c r="A5" s="14" t="s">
        <v>11</v>
      </c>
      <c r="B5" s="6"/>
      <c r="C5" s="15"/>
      <c r="D5" s="6">
        <v>1.53</v>
      </c>
      <c r="E5" s="16">
        <f>C5/100*D5</f>
        <v>0</v>
      </c>
      <c r="F5" s="6"/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46.1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25.5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>
        <f>D21*E5</f>
        <v>0</v>
      </c>
      <c r="G21" s="32" t="e">
        <f>F21/E5</f>
        <v>#DIV/0!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>
        <f>D22*E5</f>
        <v>0</v>
      </c>
      <c r="G22" s="32" t="e">
        <f>F22/E5</f>
        <v>#DIV/0!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D23*E5</f>
        <v>0</v>
      </c>
      <c r="G23" s="32" t="e">
        <f>F23/E5</f>
        <v>#DIV/0!</v>
      </c>
    </row>
    <row r="24" spans="1:7" x14ac:dyDescent="0.2">
      <c r="A24" s="5"/>
      <c r="B24" s="6"/>
      <c r="C24" s="29"/>
      <c r="D24" s="30"/>
      <c r="E24" s="53"/>
      <c r="F24" s="36"/>
      <c r="G24" s="32"/>
    </row>
    <row r="25" spans="1:7" ht="27" thickBot="1" x14ac:dyDescent="0.3">
      <c r="A25" s="1" t="s">
        <v>28</v>
      </c>
      <c r="B25" s="6"/>
      <c r="C25" s="37">
        <v>512300</v>
      </c>
      <c r="D25" s="38">
        <f>C25/C2</f>
        <v>4.9761609544748779E-2</v>
      </c>
      <c r="E25" s="54"/>
      <c r="F25" s="36"/>
      <c r="G25" s="32"/>
    </row>
    <row r="26" spans="1:7" ht="25.5" x14ac:dyDescent="0.2">
      <c r="A26" s="28" t="s">
        <v>29</v>
      </c>
      <c r="B26" s="6"/>
      <c r="C26" s="29">
        <v>260000</v>
      </c>
      <c r="D26" s="30">
        <f>C26/C2</f>
        <v>2.525476963036245E-2</v>
      </c>
      <c r="E26" s="53"/>
      <c r="F26" s="34">
        <f>D26*E5</f>
        <v>0</v>
      </c>
      <c r="G26" s="32" t="e">
        <f>F26/E5</f>
        <v>#DIV/0!</v>
      </c>
    </row>
    <row r="27" spans="1:7" ht="25.5" x14ac:dyDescent="0.2">
      <c r="A27" s="35" t="s">
        <v>30</v>
      </c>
      <c r="B27" s="6"/>
      <c r="C27" s="29">
        <v>252300</v>
      </c>
      <c r="D27" s="30">
        <f>C27/C2</f>
        <v>2.450683991438633E-2</v>
      </c>
      <c r="E27" s="53"/>
      <c r="F27" s="34">
        <f>D27*E5</f>
        <v>0</v>
      </c>
      <c r="G27" s="32" t="e">
        <f>F27/E5</f>
        <v>#DIV/0!</v>
      </c>
    </row>
    <row r="28" spans="1:7" x14ac:dyDescent="0.2">
      <c r="A28" s="5"/>
      <c r="B28" s="6"/>
      <c r="C28" s="29"/>
      <c r="D28" s="30"/>
      <c r="E28" s="53"/>
      <c r="F28" s="36"/>
      <c r="G28" s="32"/>
    </row>
    <row r="29" spans="1:7" ht="40.5" thickBot="1" x14ac:dyDescent="0.3">
      <c r="A29" s="1" t="s">
        <v>31</v>
      </c>
      <c r="B29" s="6"/>
      <c r="C29" s="37">
        <v>358950</v>
      </c>
      <c r="D29" s="38">
        <f>C29/C2</f>
        <v>3.4866152149302311E-2</v>
      </c>
      <c r="E29" s="54"/>
      <c r="F29" s="36"/>
      <c r="G29" s="32"/>
    </row>
    <row r="30" spans="1:7" ht="25.5" x14ac:dyDescent="0.2">
      <c r="A30" s="28" t="s">
        <v>32</v>
      </c>
      <c r="B30" s="6"/>
      <c r="C30" s="29">
        <v>164968</v>
      </c>
      <c r="D30" s="30">
        <f>C30/C2</f>
        <v>1.6023957063006279E-2</v>
      </c>
      <c r="E30" s="53"/>
      <c r="F30" s="34">
        <f>D30*E5</f>
        <v>0</v>
      </c>
      <c r="G30" s="32" t="e">
        <f>F30/E5</f>
        <v>#DIV/0!</v>
      </c>
    </row>
    <row r="31" spans="1:7" x14ac:dyDescent="0.2">
      <c r="A31" s="35" t="s">
        <v>33</v>
      </c>
      <c r="B31" s="6"/>
      <c r="C31" s="29">
        <v>100544</v>
      </c>
      <c r="D31" s="30">
        <f>C31/C2</f>
        <v>9.7662136835198546E-3</v>
      </c>
      <c r="E31" s="53"/>
      <c r="F31" s="34">
        <f>D31*E5</f>
        <v>0</v>
      </c>
      <c r="G31" s="32" t="e">
        <f>F31/E5</f>
        <v>#DIV/0!</v>
      </c>
    </row>
    <row r="32" spans="1:7" ht="25.5" x14ac:dyDescent="0.2">
      <c r="A32" s="35" t="s">
        <v>34</v>
      </c>
      <c r="B32" s="6"/>
      <c r="C32" s="29">
        <v>93438</v>
      </c>
      <c r="D32" s="30">
        <f>C32/C2</f>
        <v>9.0759814027761791E-3</v>
      </c>
      <c r="E32" s="53"/>
      <c r="F32" s="34">
        <f>D32*E5</f>
        <v>0</v>
      </c>
      <c r="G32" s="32" t="e">
        <f>F32/E5</f>
        <v>#DIV/0!</v>
      </c>
    </row>
    <row r="33" spans="1:7" x14ac:dyDescent="0.2">
      <c r="A33" s="5"/>
      <c r="B33" s="6"/>
      <c r="C33" s="29"/>
      <c r="D33" s="30"/>
      <c r="E33" s="53"/>
      <c r="F33" s="36"/>
      <c r="G33" s="32"/>
    </row>
    <row r="34" spans="1:7" ht="27" thickBot="1" x14ac:dyDescent="0.3">
      <c r="A34" s="1" t="s">
        <v>35</v>
      </c>
      <c r="B34" s="6"/>
      <c r="C34" s="37">
        <v>1501157</v>
      </c>
      <c r="D34" s="38">
        <f>C34/C2</f>
        <v>0.14581297774617694</v>
      </c>
      <c r="E34" s="54"/>
      <c r="F34" s="36"/>
      <c r="G34" s="32"/>
    </row>
    <row r="35" spans="1:7" ht="38.25" x14ac:dyDescent="0.2">
      <c r="A35" s="28" t="s">
        <v>36</v>
      </c>
      <c r="B35" s="6"/>
      <c r="C35" s="29">
        <v>1317300</v>
      </c>
      <c r="D35" s="30">
        <f>C35/C2</f>
        <v>0.12795426166952484</v>
      </c>
      <c r="E35" s="53"/>
      <c r="F35" s="34">
        <f>D35*E5</f>
        <v>0</v>
      </c>
      <c r="G35" s="32" t="e">
        <f>F35/E5</f>
        <v>#DIV/0!</v>
      </c>
    </row>
    <row r="36" spans="1:7" ht="26.45" customHeight="1" x14ac:dyDescent="0.2">
      <c r="A36" s="35" t="s">
        <v>37</v>
      </c>
      <c r="B36" s="6"/>
      <c r="C36" s="29">
        <v>183857</v>
      </c>
      <c r="D36" s="30">
        <f>C36/C2</f>
        <v>1.7858716076652112E-2</v>
      </c>
      <c r="E36" s="53"/>
      <c r="F36" s="34">
        <f>D36*E5</f>
        <v>0</v>
      </c>
      <c r="G36" s="32" t="e">
        <f>F36/E5</f>
        <v>#DIV/0!</v>
      </c>
    </row>
    <row r="37" spans="1:7" ht="10.15" customHeight="1" x14ac:dyDescent="0.2">
      <c r="A37" s="5"/>
      <c r="B37" s="6"/>
      <c r="C37" s="29"/>
      <c r="D37" s="30"/>
      <c r="E37" s="53"/>
      <c r="F37" s="36"/>
      <c r="G37" s="32"/>
    </row>
    <row r="38" spans="1:7" ht="14.25" thickBot="1" x14ac:dyDescent="0.3">
      <c r="A38" s="1" t="s">
        <v>38</v>
      </c>
      <c r="B38" s="6"/>
      <c r="C38" s="37">
        <v>528306</v>
      </c>
      <c r="D38" s="38">
        <f>C38/C2</f>
        <v>5.1316332016685631E-2</v>
      </c>
      <c r="E38" s="54"/>
      <c r="F38" s="36"/>
      <c r="G38" s="32"/>
    </row>
    <row r="39" spans="1:7" ht="28.9" customHeight="1" x14ac:dyDescent="0.2">
      <c r="A39" s="28" t="s">
        <v>39</v>
      </c>
      <c r="B39" s="6"/>
      <c r="C39" s="29">
        <v>340306</v>
      </c>
      <c r="D39" s="30">
        <f>C39/C2</f>
        <v>3.305519089934663E-2</v>
      </c>
      <c r="E39" s="53"/>
      <c r="F39" s="34">
        <f>D39*E5</f>
        <v>0</v>
      </c>
      <c r="G39" s="32" t="e">
        <f>F39/E5</f>
        <v>#DIV/0!</v>
      </c>
    </row>
    <row r="40" spans="1:7" ht="25.5" x14ac:dyDescent="0.2">
      <c r="A40" s="35" t="s">
        <v>6</v>
      </c>
      <c r="B40" s="6"/>
      <c r="C40" s="29">
        <v>188000</v>
      </c>
      <c r="D40" s="30">
        <f>C40/C2</f>
        <v>1.8261141117339001E-2</v>
      </c>
      <c r="E40" s="53"/>
      <c r="F40" s="34">
        <f>D40*E5</f>
        <v>0</v>
      </c>
      <c r="G40" s="32" t="e">
        <f>F40/E5</f>
        <v>#DIV/0!</v>
      </c>
    </row>
    <row r="41" spans="1:7" x14ac:dyDescent="0.2">
      <c r="G41" s="41"/>
    </row>
    <row r="42" spans="1:7" x14ac:dyDescent="0.2">
      <c r="C42" s="42">
        <f>C8+C13+C18+C25+C29+C34+C38</f>
        <v>10295085</v>
      </c>
      <c r="D42" s="43"/>
      <c r="E42" s="43"/>
      <c r="F42" s="44"/>
    </row>
    <row r="43" spans="1:7" x14ac:dyDescent="0.2">
      <c r="C43" s="42">
        <f>C9+C10+C11+C14+C15+C16+C19+C20+C21+C22+C23+C26+C27+C30+C31+C32+C35+C36+C39+C40</f>
        <v>10295085</v>
      </c>
      <c r="D43" s="43"/>
      <c r="E43" s="43"/>
      <c r="F43" s="44"/>
      <c r="G43" s="41"/>
    </row>
    <row r="44" spans="1:7" x14ac:dyDescent="0.2">
      <c r="F44" s="44"/>
      <c r="G44" s="41"/>
    </row>
  </sheetData>
  <sheetProtection algorithmName="SHA-512" hashValue="swV5UGEJzL32wGuAufKG021DZk4Ec63dEBv807NSzo0/8L/ZbN3vk64gMpiwF4+nnRTyssrG3xNNm+KhWstRlA==" saltValue="WjEbOtLkokVMLGiU0G+wew==" spinCount="100000" sheet="1" selectLockedCells="1"/>
  <protectedRanges>
    <protectedRange sqref="C5" name="Range1"/>
  </protectedRanges>
  <mergeCells count="1">
    <mergeCell ref="A1:G1"/>
  </mergeCells>
  <pageMargins left="0.2" right="0.2" top="0.1" bottom="0.1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5035-FE6B-451B-9E97-2EC71E2E4322}">
  <dimension ref="A1:G44"/>
  <sheetViews>
    <sheetView zoomScale="115" zoomScaleNormal="115" workbookViewId="0">
      <selection activeCell="C5" sqref="C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2.5703125" style="3" customWidth="1"/>
    <col min="5" max="5" width="11.140625" style="3" customWidth="1"/>
    <col min="6" max="6" width="14.28515625" style="3" customWidth="1"/>
    <col min="7" max="7" width="13.7109375" style="3" bestFit="1" customWidth="1"/>
    <col min="8" max="16384" width="8.85546875" style="3"/>
  </cols>
  <sheetData>
    <row r="1" spans="1:7" ht="15" x14ac:dyDescent="0.25">
      <c r="A1" s="62" t="s">
        <v>5</v>
      </c>
      <c r="B1" s="63"/>
      <c r="C1" s="63"/>
      <c r="D1" s="63"/>
      <c r="E1" s="63"/>
      <c r="F1" s="63"/>
      <c r="G1" s="63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"/>
      <c r="F2" s="6"/>
      <c r="G2" s="6"/>
    </row>
    <row r="3" spans="1:7" ht="9" customHeight="1" thickTop="1" x14ac:dyDescent="0.2">
      <c r="A3" s="7"/>
      <c r="B3" s="8"/>
      <c r="C3" s="8"/>
      <c r="D3" s="8"/>
      <c r="E3" s="46"/>
      <c r="F3" s="9"/>
      <c r="G3" s="6"/>
    </row>
    <row r="4" spans="1:7" ht="27.6" customHeight="1" x14ac:dyDescent="0.25">
      <c r="A4" s="10" t="s">
        <v>8</v>
      </c>
      <c r="B4" s="6"/>
      <c r="C4" s="11" t="s">
        <v>9</v>
      </c>
      <c r="D4" s="45" t="s">
        <v>42</v>
      </c>
      <c r="E4" s="12" t="s">
        <v>10</v>
      </c>
      <c r="G4" s="13"/>
    </row>
    <row r="5" spans="1:7" x14ac:dyDescent="0.2">
      <c r="A5" s="14" t="s">
        <v>11</v>
      </c>
      <c r="B5" s="6"/>
      <c r="C5" s="15"/>
      <c r="D5" s="6">
        <v>1.7350000000000001</v>
      </c>
      <c r="E5" s="16">
        <f>C5/100*D5</f>
        <v>0</v>
      </c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46.1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25.5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>
        <f>D21*E5</f>
        <v>0</v>
      </c>
      <c r="G21" s="32" t="e">
        <f>F21/E5</f>
        <v>#DIV/0!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>
        <f>D22*E5</f>
        <v>0</v>
      </c>
      <c r="G22" s="32" t="e">
        <f>F22/E5</f>
        <v>#DIV/0!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D23*E5</f>
        <v>0</v>
      </c>
      <c r="G23" s="32" t="e">
        <f>F23/E5</f>
        <v>#DIV/0!</v>
      </c>
    </row>
    <row r="24" spans="1:7" x14ac:dyDescent="0.2">
      <c r="A24" s="5"/>
      <c r="B24" s="6"/>
      <c r="C24" s="29"/>
      <c r="D24" s="30"/>
      <c r="E24" s="53"/>
      <c r="F24" s="36"/>
      <c r="G24" s="32"/>
    </row>
    <row r="25" spans="1:7" ht="27" thickBot="1" x14ac:dyDescent="0.3">
      <c r="A25" s="1" t="s">
        <v>28</v>
      </c>
      <c r="B25" s="6"/>
      <c r="C25" s="37">
        <v>512300</v>
      </c>
      <c r="D25" s="38">
        <f>C25/C2</f>
        <v>4.9761609544748779E-2</v>
      </c>
      <c r="E25" s="54"/>
      <c r="F25" s="36"/>
      <c r="G25" s="32"/>
    </row>
    <row r="26" spans="1:7" ht="25.5" x14ac:dyDescent="0.2">
      <c r="A26" s="28" t="s">
        <v>29</v>
      </c>
      <c r="B26" s="6"/>
      <c r="C26" s="29">
        <v>260000</v>
      </c>
      <c r="D26" s="30">
        <f>C26/C2</f>
        <v>2.525476963036245E-2</v>
      </c>
      <c r="E26" s="53"/>
      <c r="F26" s="34">
        <f>D26*E5</f>
        <v>0</v>
      </c>
      <c r="G26" s="32" t="e">
        <f>F26/E5</f>
        <v>#DIV/0!</v>
      </c>
    </row>
    <row r="27" spans="1:7" ht="25.5" x14ac:dyDescent="0.2">
      <c r="A27" s="35" t="s">
        <v>30</v>
      </c>
      <c r="B27" s="6"/>
      <c r="C27" s="29">
        <v>252300</v>
      </c>
      <c r="D27" s="30">
        <f>C27/C2</f>
        <v>2.450683991438633E-2</v>
      </c>
      <c r="E27" s="53"/>
      <c r="F27" s="34">
        <f>D27*E5</f>
        <v>0</v>
      </c>
      <c r="G27" s="32" t="e">
        <f>F27/E5</f>
        <v>#DIV/0!</v>
      </c>
    </row>
    <row r="28" spans="1:7" x14ac:dyDescent="0.2">
      <c r="A28" s="5"/>
      <c r="B28" s="6"/>
      <c r="C28" s="29"/>
      <c r="D28" s="30"/>
      <c r="E28" s="53"/>
      <c r="F28" s="36"/>
      <c r="G28" s="32"/>
    </row>
    <row r="29" spans="1:7" ht="40.5" thickBot="1" x14ac:dyDescent="0.3">
      <c r="A29" s="1" t="s">
        <v>31</v>
      </c>
      <c r="B29" s="6"/>
      <c r="C29" s="37">
        <v>358950</v>
      </c>
      <c r="D29" s="38">
        <f>C29/C2</f>
        <v>3.4866152149302311E-2</v>
      </c>
      <c r="E29" s="54"/>
      <c r="F29" s="36"/>
      <c r="G29" s="32"/>
    </row>
    <row r="30" spans="1:7" ht="25.5" x14ac:dyDescent="0.2">
      <c r="A30" s="28" t="s">
        <v>32</v>
      </c>
      <c r="B30" s="6"/>
      <c r="C30" s="29">
        <v>164968</v>
      </c>
      <c r="D30" s="30">
        <f>C30/C2</f>
        <v>1.6023957063006279E-2</v>
      </c>
      <c r="E30" s="53"/>
      <c r="F30" s="34">
        <f>D30*E5</f>
        <v>0</v>
      </c>
      <c r="G30" s="32" t="e">
        <f>F30/E5</f>
        <v>#DIV/0!</v>
      </c>
    </row>
    <row r="31" spans="1:7" x14ac:dyDescent="0.2">
      <c r="A31" s="35" t="s">
        <v>33</v>
      </c>
      <c r="B31" s="6"/>
      <c r="C31" s="29">
        <v>100544</v>
      </c>
      <c r="D31" s="30">
        <f>C31/C2</f>
        <v>9.7662136835198546E-3</v>
      </c>
      <c r="E31" s="53"/>
      <c r="F31" s="34">
        <f>D31*E5</f>
        <v>0</v>
      </c>
      <c r="G31" s="32" t="e">
        <f>F31/E5</f>
        <v>#DIV/0!</v>
      </c>
    </row>
    <row r="32" spans="1:7" ht="25.5" x14ac:dyDescent="0.2">
      <c r="A32" s="35" t="s">
        <v>34</v>
      </c>
      <c r="B32" s="6"/>
      <c r="C32" s="29">
        <v>93438</v>
      </c>
      <c r="D32" s="30">
        <f>C32/C2</f>
        <v>9.0759814027761791E-3</v>
      </c>
      <c r="E32" s="53"/>
      <c r="F32" s="34">
        <f>D32*E5</f>
        <v>0</v>
      </c>
      <c r="G32" s="32" t="e">
        <f>F32/E5</f>
        <v>#DIV/0!</v>
      </c>
    </row>
    <row r="33" spans="1:7" x14ac:dyDescent="0.2">
      <c r="A33" s="5"/>
      <c r="B33" s="6"/>
      <c r="C33" s="29"/>
      <c r="D33" s="30"/>
      <c r="E33" s="53"/>
      <c r="F33" s="36"/>
      <c r="G33" s="32"/>
    </row>
    <row r="34" spans="1:7" ht="27" thickBot="1" x14ac:dyDescent="0.3">
      <c r="A34" s="1" t="s">
        <v>35</v>
      </c>
      <c r="B34" s="6"/>
      <c r="C34" s="37">
        <v>1501157</v>
      </c>
      <c r="D34" s="38">
        <f>C34/C2</f>
        <v>0.14581297774617694</v>
      </c>
      <c r="E34" s="54"/>
      <c r="F34" s="36"/>
      <c r="G34" s="32"/>
    </row>
    <row r="35" spans="1:7" ht="38.25" x14ac:dyDescent="0.2">
      <c r="A35" s="28" t="s">
        <v>36</v>
      </c>
      <c r="B35" s="6"/>
      <c r="C35" s="29">
        <v>1317300</v>
      </c>
      <c r="D35" s="30">
        <f>C35/C2</f>
        <v>0.12795426166952484</v>
      </c>
      <c r="E35" s="53"/>
      <c r="F35" s="34">
        <f>D35*E5</f>
        <v>0</v>
      </c>
      <c r="G35" s="32" t="e">
        <f>F35/E5</f>
        <v>#DIV/0!</v>
      </c>
    </row>
    <row r="36" spans="1:7" ht="26.45" customHeight="1" x14ac:dyDescent="0.2">
      <c r="A36" s="35" t="s">
        <v>37</v>
      </c>
      <c r="B36" s="6"/>
      <c r="C36" s="29">
        <v>183857</v>
      </c>
      <c r="D36" s="30">
        <f>C36/C2</f>
        <v>1.7858716076652112E-2</v>
      </c>
      <c r="E36" s="53"/>
      <c r="F36" s="34">
        <f>D36*E5</f>
        <v>0</v>
      </c>
      <c r="G36" s="32" t="e">
        <f>F36/E5</f>
        <v>#DIV/0!</v>
      </c>
    </row>
    <row r="37" spans="1:7" ht="10.15" customHeight="1" x14ac:dyDescent="0.2">
      <c r="A37" s="5"/>
      <c r="B37" s="6"/>
      <c r="C37" s="29"/>
      <c r="D37" s="30"/>
      <c r="E37" s="53"/>
      <c r="F37" s="36"/>
      <c r="G37" s="32"/>
    </row>
    <row r="38" spans="1:7" ht="14.25" thickBot="1" x14ac:dyDescent="0.3">
      <c r="A38" s="1" t="s">
        <v>38</v>
      </c>
      <c r="B38" s="6"/>
      <c r="C38" s="37">
        <v>528306</v>
      </c>
      <c r="D38" s="38">
        <f>C38/C2</f>
        <v>5.1316332016685631E-2</v>
      </c>
      <c r="E38" s="54"/>
      <c r="F38" s="36"/>
      <c r="G38" s="32"/>
    </row>
    <row r="39" spans="1:7" ht="28.9" customHeight="1" x14ac:dyDescent="0.2">
      <c r="A39" s="28" t="s">
        <v>39</v>
      </c>
      <c r="B39" s="6"/>
      <c r="C39" s="29">
        <v>340306</v>
      </c>
      <c r="D39" s="30">
        <f>C39/C2</f>
        <v>3.305519089934663E-2</v>
      </c>
      <c r="E39" s="53"/>
      <c r="F39" s="34">
        <f>D39*E5</f>
        <v>0</v>
      </c>
      <c r="G39" s="32" t="e">
        <f>F39/E5</f>
        <v>#DIV/0!</v>
      </c>
    </row>
    <row r="40" spans="1:7" ht="25.5" x14ac:dyDescent="0.2">
      <c r="A40" s="35" t="s">
        <v>6</v>
      </c>
      <c r="B40" s="6"/>
      <c r="C40" s="29">
        <v>188000</v>
      </c>
      <c r="D40" s="30">
        <f>C40/C2</f>
        <v>1.8261141117339001E-2</v>
      </c>
      <c r="E40" s="53"/>
      <c r="F40" s="34">
        <f>D40*E5</f>
        <v>0</v>
      </c>
      <c r="G40" s="32" t="e">
        <f>F40/E5</f>
        <v>#DIV/0!</v>
      </c>
    </row>
    <row r="41" spans="1:7" x14ac:dyDescent="0.2">
      <c r="G41" s="41"/>
    </row>
    <row r="42" spans="1:7" x14ac:dyDescent="0.2">
      <c r="C42" s="42"/>
      <c r="D42" s="43"/>
      <c r="E42" s="43"/>
      <c r="F42" s="44"/>
    </row>
    <row r="43" spans="1:7" x14ac:dyDescent="0.2">
      <c r="C43" s="42">
        <f>C8+C13+C18+C25+C29+C34+C38</f>
        <v>10295085</v>
      </c>
      <c r="D43" s="43"/>
      <c r="E43" s="43"/>
      <c r="F43" s="44"/>
      <c r="G43" s="41"/>
    </row>
    <row r="44" spans="1:7" x14ac:dyDescent="0.2">
      <c r="C44" s="42">
        <f>C9+C10+C11+C14+C15+C16+C19+C20+C21+C22+C23+C26+C27+C30+C31+C32+C35+C36+C39+C40</f>
        <v>10295085</v>
      </c>
    </row>
  </sheetData>
  <sheetProtection algorithmName="SHA-512" hashValue="N4lxqn6imUGiBolaSQbNWpqrc8Z3VQfi+YqcnScidfdDdmoqwfne1yJHNSYV2DJ28IekZwRg7GLmV/ny+KF43A==" saltValue="+j6uVzdH8m21LtRKxqkq4A==" spinCount="100000" sheet="1" selectLockedCells="1"/>
  <protectedRanges>
    <protectedRange sqref="C5" name="Range1_1"/>
  </protectedRanges>
  <mergeCells count="1">
    <mergeCell ref="A1:G1"/>
  </mergeCells>
  <pageMargins left="0.2" right="0.2" top="0.25" bottom="0.2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9789-D265-45FF-965A-B1B2CD77FC25}">
  <dimension ref="A1:G44"/>
  <sheetViews>
    <sheetView zoomScale="115" zoomScaleNormal="115" workbookViewId="0">
      <selection activeCell="C5" sqref="C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2.42578125" style="3" customWidth="1"/>
    <col min="5" max="5" width="10.7109375" style="3" customWidth="1"/>
    <col min="6" max="6" width="14.7109375" style="3" customWidth="1"/>
    <col min="7" max="7" width="13.7109375" style="3" bestFit="1" customWidth="1"/>
    <col min="8" max="16384" width="8.85546875" style="3"/>
  </cols>
  <sheetData>
    <row r="1" spans="1:7" ht="14.45" customHeight="1" x14ac:dyDescent="0.25">
      <c r="A1" s="64" t="s">
        <v>4</v>
      </c>
      <c r="B1" s="64"/>
      <c r="C1" s="64"/>
      <c r="D1" s="64"/>
      <c r="E1" s="64"/>
      <c r="F1" s="64"/>
      <c r="G1" s="64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"/>
      <c r="F2" s="6"/>
      <c r="G2" s="6"/>
    </row>
    <row r="3" spans="1:7" ht="9" customHeight="1" thickTop="1" x14ac:dyDescent="0.2">
      <c r="A3" s="7"/>
      <c r="B3" s="8"/>
      <c r="C3" s="8"/>
      <c r="D3" s="8"/>
      <c r="E3" s="46"/>
      <c r="F3" s="9"/>
      <c r="G3" s="6"/>
    </row>
    <row r="4" spans="1:7" ht="27.6" customHeight="1" x14ac:dyDescent="0.25">
      <c r="A4" s="10" t="s">
        <v>8</v>
      </c>
      <c r="B4" s="6"/>
      <c r="C4" s="11" t="s">
        <v>9</v>
      </c>
      <c r="D4" s="12" t="s">
        <v>44</v>
      </c>
      <c r="E4" s="47" t="s">
        <v>45</v>
      </c>
      <c r="G4" s="13"/>
    </row>
    <row r="5" spans="1:7" x14ac:dyDescent="0.2">
      <c r="A5" s="14" t="s">
        <v>11</v>
      </c>
      <c r="B5" s="6"/>
      <c r="C5" s="15"/>
      <c r="D5" s="50">
        <v>0.90539999999999998</v>
      </c>
      <c r="E5" s="48">
        <f>C5/100*D5</f>
        <v>0</v>
      </c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53.4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15" customHeight="1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 t="s">
        <v>43</v>
      </c>
      <c r="G21" s="32" t="s">
        <v>43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 t="s">
        <v>43</v>
      </c>
      <c r="G22" s="32" t="s">
        <v>43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(D21+D22+D23)*E5</f>
        <v>0</v>
      </c>
      <c r="G23" s="32" t="e">
        <f>F23/E5</f>
        <v>#DIV/0!</v>
      </c>
    </row>
    <row r="24" spans="1:7" x14ac:dyDescent="0.2">
      <c r="A24" s="5"/>
      <c r="B24" s="6"/>
      <c r="C24" s="65" t="s">
        <v>46</v>
      </c>
      <c r="D24" s="66"/>
      <c r="E24" s="66"/>
      <c r="F24" s="66"/>
      <c r="G24" s="67"/>
    </row>
    <row r="25" spans="1:7" x14ac:dyDescent="0.2">
      <c r="A25" s="58"/>
      <c r="B25" s="6"/>
      <c r="C25" s="61" t="s">
        <v>47</v>
      </c>
      <c r="D25" s="59"/>
      <c r="E25" s="59"/>
      <c r="F25" s="59"/>
      <c r="G25" s="60"/>
    </row>
    <row r="26" spans="1:7" ht="27" thickBot="1" x14ac:dyDescent="0.3">
      <c r="A26" s="1" t="s">
        <v>28</v>
      </c>
      <c r="B26" s="6"/>
      <c r="C26" s="37">
        <v>512300</v>
      </c>
      <c r="D26" s="38">
        <f>C26/C2</f>
        <v>4.9761609544748779E-2</v>
      </c>
      <c r="E26" s="54"/>
      <c r="F26" s="36"/>
      <c r="G26" s="32"/>
    </row>
    <row r="27" spans="1:7" ht="25.5" x14ac:dyDescent="0.2">
      <c r="A27" s="28" t="s">
        <v>29</v>
      </c>
      <c r="B27" s="6"/>
      <c r="C27" s="29">
        <v>260000</v>
      </c>
      <c r="D27" s="30">
        <f>C27/C2</f>
        <v>2.525476963036245E-2</v>
      </c>
      <c r="E27" s="53"/>
      <c r="F27" s="34">
        <f>D27*E5</f>
        <v>0</v>
      </c>
      <c r="G27" s="32" t="e">
        <f>F27/E5</f>
        <v>#DIV/0!</v>
      </c>
    </row>
    <row r="28" spans="1:7" ht="25.5" x14ac:dyDescent="0.2">
      <c r="A28" s="35" t="s">
        <v>30</v>
      </c>
      <c r="B28" s="6"/>
      <c r="C28" s="29">
        <v>252300</v>
      </c>
      <c r="D28" s="30">
        <f>C28/C2</f>
        <v>2.450683991438633E-2</v>
      </c>
      <c r="E28" s="53"/>
      <c r="F28" s="34">
        <f>D28*E5</f>
        <v>0</v>
      </c>
      <c r="G28" s="32" t="e">
        <f>F28/E5</f>
        <v>#DIV/0!</v>
      </c>
    </row>
    <row r="29" spans="1:7" x14ac:dyDescent="0.2">
      <c r="A29" s="5"/>
      <c r="B29" s="6"/>
      <c r="C29" s="29"/>
      <c r="D29" s="30"/>
      <c r="E29" s="53"/>
      <c r="F29" s="36"/>
      <c r="G29" s="32"/>
    </row>
    <row r="30" spans="1:7" ht="40.5" thickBot="1" x14ac:dyDescent="0.3">
      <c r="A30" s="1" t="s">
        <v>31</v>
      </c>
      <c r="B30" s="6"/>
      <c r="C30" s="37">
        <v>358950</v>
      </c>
      <c r="D30" s="38">
        <f>C30/C2</f>
        <v>3.4866152149302311E-2</v>
      </c>
      <c r="E30" s="54"/>
      <c r="F30" s="36"/>
      <c r="G30" s="32"/>
    </row>
    <row r="31" spans="1:7" ht="25.5" x14ac:dyDescent="0.2">
      <c r="A31" s="28" t="s">
        <v>32</v>
      </c>
      <c r="B31" s="6"/>
      <c r="C31" s="29">
        <v>164968</v>
      </c>
      <c r="D31" s="30">
        <f>C31/C2</f>
        <v>1.6023957063006279E-2</v>
      </c>
      <c r="E31" s="53"/>
      <c r="F31" s="34">
        <f>D31*E5</f>
        <v>0</v>
      </c>
      <c r="G31" s="32" t="e">
        <f>F31/E5</f>
        <v>#DIV/0!</v>
      </c>
    </row>
    <row r="32" spans="1:7" x14ac:dyDescent="0.2">
      <c r="A32" s="35" t="s">
        <v>33</v>
      </c>
      <c r="B32" s="6"/>
      <c r="C32" s="29">
        <v>100544</v>
      </c>
      <c r="D32" s="30">
        <f>C32/C2</f>
        <v>9.7662136835198546E-3</v>
      </c>
      <c r="E32" s="53"/>
      <c r="F32" s="34">
        <f>D32*E5</f>
        <v>0</v>
      </c>
      <c r="G32" s="32" t="e">
        <f>F32/E5</f>
        <v>#DIV/0!</v>
      </c>
    </row>
    <row r="33" spans="1:7" ht="25.5" x14ac:dyDescent="0.2">
      <c r="A33" s="35" t="s">
        <v>34</v>
      </c>
      <c r="B33" s="6"/>
      <c r="C33" s="29">
        <v>93438</v>
      </c>
      <c r="D33" s="30">
        <f>C33/C2</f>
        <v>9.0759814027761791E-3</v>
      </c>
      <c r="E33" s="53"/>
      <c r="F33" s="34">
        <f>D33*E5</f>
        <v>0</v>
      </c>
      <c r="G33" s="32" t="e">
        <f>F33/E5</f>
        <v>#DIV/0!</v>
      </c>
    </row>
    <row r="34" spans="1:7" x14ac:dyDescent="0.2">
      <c r="A34" s="5"/>
      <c r="B34" s="6"/>
      <c r="C34" s="29"/>
      <c r="D34" s="30"/>
      <c r="E34" s="53"/>
      <c r="F34" s="36"/>
      <c r="G34" s="32"/>
    </row>
    <row r="35" spans="1:7" ht="27" thickBot="1" x14ac:dyDescent="0.3">
      <c r="A35" s="1" t="s">
        <v>35</v>
      </c>
      <c r="B35" s="6"/>
      <c r="C35" s="37">
        <v>1501157</v>
      </c>
      <c r="D35" s="38">
        <f>C35/C2</f>
        <v>0.14581297774617694</v>
      </c>
      <c r="E35" s="54"/>
      <c r="F35" s="36"/>
      <c r="G35" s="32"/>
    </row>
    <row r="36" spans="1:7" ht="38.25" x14ac:dyDescent="0.2">
      <c r="A36" s="28" t="s">
        <v>36</v>
      </c>
      <c r="B36" s="6"/>
      <c r="C36" s="29">
        <v>1317300</v>
      </c>
      <c r="D36" s="30">
        <f>C36/C2</f>
        <v>0.12795426166952484</v>
      </c>
      <c r="E36" s="53"/>
      <c r="F36" s="34">
        <f>D36*E5</f>
        <v>0</v>
      </c>
      <c r="G36" s="32" t="e">
        <f>F36/E5</f>
        <v>#DIV/0!</v>
      </c>
    </row>
    <row r="37" spans="1:7" ht="26.45" customHeight="1" x14ac:dyDescent="0.2">
      <c r="A37" s="35" t="s">
        <v>37</v>
      </c>
      <c r="B37" s="6"/>
      <c r="C37" s="29">
        <v>183857</v>
      </c>
      <c r="D37" s="30">
        <f>C37/C2</f>
        <v>1.7858716076652112E-2</v>
      </c>
      <c r="E37" s="53"/>
      <c r="F37" s="34">
        <f>D37*E5</f>
        <v>0</v>
      </c>
      <c r="G37" s="32" t="e">
        <f>F37/E5</f>
        <v>#DIV/0!</v>
      </c>
    </row>
    <row r="38" spans="1:7" ht="10.15" customHeight="1" x14ac:dyDescent="0.2">
      <c r="A38" s="5"/>
      <c r="B38" s="6"/>
      <c r="C38" s="29"/>
      <c r="D38" s="30"/>
      <c r="E38" s="53"/>
      <c r="F38" s="36"/>
      <c r="G38" s="32"/>
    </row>
    <row r="39" spans="1:7" ht="14.25" thickBot="1" x14ac:dyDescent="0.3">
      <c r="A39" s="1" t="s">
        <v>38</v>
      </c>
      <c r="B39" s="6"/>
      <c r="C39" s="37">
        <v>528306</v>
      </c>
      <c r="D39" s="38">
        <f>C39/C2</f>
        <v>5.1316332016685631E-2</v>
      </c>
      <c r="E39" s="54"/>
      <c r="F39" s="36"/>
      <c r="G39" s="32"/>
    </row>
    <row r="40" spans="1:7" ht="28.9" customHeight="1" x14ac:dyDescent="0.2">
      <c r="A40" s="28" t="s">
        <v>39</v>
      </c>
      <c r="B40" s="6"/>
      <c r="C40" s="29">
        <v>340306</v>
      </c>
      <c r="D40" s="30">
        <f>C40/C2</f>
        <v>3.305519089934663E-2</v>
      </c>
      <c r="E40" s="53"/>
      <c r="F40" s="34">
        <f>D40*E5</f>
        <v>0</v>
      </c>
      <c r="G40" s="32" t="e">
        <f>F40/E5</f>
        <v>#DIV/0!</v>
      </c>
    </row>
    <row r="41" spans="1:7" ht="25.5" x14ac:dyDescent="0.2">
      <c r="A41" s="35" t="s">
        <v>6</v>
      </c>
      <c r="B41" s="6"/>
      <c r="C41" s="29">
        <v>188000</v>
      </c>
      <c r="D41" s="30">
        <f>C41/C2</f>
        <v>1.8261141117339001E-2</v>
      </c>
      <c r="E41" s="53"/>
      <c r="F41" s="34">
        <f>D41*E5</f>
        <v>0</v>
      </c>
      <c r="G41" s="32" t="e">
        <f>F41/E5</f>
        <v>#DIV/0!</v>
      </c>
    </row>
    <row r="42" spans="1:7" x14ac:dyDescent="0.2">
      <c r="G42" s="41"/>
    </row>
    <row r="43" spans="1:7" x14ac:dyDescent="0.2">
      <c r="C43" s="42">
        <f>C8+C13+C18+C26+C30+C35+C39</f>
        <v>10295085</v>
      </c>
      <c r="D43" s="43"/>
      <c r="E43" s="43"/>
      <c r="F43" s="44"/>
    </row>
    <row r="44" spans="1:7" x14ac:dyDescent="0.2">
      <c r="C44" s="42">
        <f>C9+C10+C11+C14+C15+C16+C19+C20+C21+C22+C23+C27+C28+C31+C32+C33+C36+C37+C40+C41</f>
        <v>10295085</v>
      </c>
      <c r="D44" s="43"/>
      <c r="E44" s="43"/>
      <c r="F44" s="44"/>
      <c r="G44" s="41"/>
    </row>
  </sheetData>
  <sheetProtection algorithmName="SHA-512" hashValue="t3ewUB76Jz87Tk7TrSxMfWXgQnt00GIn8pq/sL9C9/IjLMPSt9p9HtZHCiuoalxwOPjw7KEBjUiRRD4/tvsaWQ==" saltValue="hkdnK8Sm4ZjffeK/Cg0JzA==" spinCount="100000" sheet="1" objects="1" scenarios="1" selectLockedCells="1"/>
  <protectedRanges>
    <protectedRange sqref="C5" name="Range1_1"/>
  </protectedRanges>
  <mergeCells count="2">
    <mergeCell ref="A1:G1"/>
    <mergeCell ref="C24:G24"/>
  </mergeCells>
  <pageMargins left="0.2" right="0.2" top="0.25" bottom="0.2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7202-6D5F-4D20-9DEC-EB19ED488708}">
  <dimension ref="A1:G44"/>
  <sheetViews>
    <sheetView topLeftCell="A5" zoomScale="115" zoomScaleNormal="115" workbookViewId="0">
      <selection activeCell="C5" sqref="C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3.28515625" style="3" customWidth="1"/>
    <col min="5" max="5" width="10.7109375" style="3" customWidth="1"/>
    <col min="6" max="6" width="13.7109375" style="3" customWidth="1"/>
    <col min="7" max="7" width="13.7109375" style="3" bestFit="1" customWidth="1"/>
    <col min="8" max="16384" width="8.85546875" style="3"/>
  </cols>
  <sheetData>
    <row r="1" spans="1:7" ht="14.45" customHeight="1" x14ac:dyDescent="0.25">
      <c r="A1" s="64" t="s">
        <v>3</v>
      </c>
      <c r="B1" s="64"/>
      <c r="C1" s="64"/>
      <c r="D1" s="64"/>
      <c r="E1" s="64"/>
      <c r="F1" s="64"/>
      <c r="G1" s="64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"/>
      <c r="F2" s="6"/>
      <c r="G2" s="6"/>
    </row>
    <row r="3" spans="1:7" ht="9" customHeight="1" thickTop="1" x14ac:dyDescent="0.2">
      <c r="A3" s="7"/>
      <c r="B3" s="8"/>
      <c r="C3" s="8"/>
      <c r="D3" s="8"/>
      <c r="E3" s="46"/>
      <c r="F3" s="9"/>
      <c r="G3" s="6"/>
    </row>
    <row r="4" spans="1:7" ht="27.6" customHeight="1" x14ac:dyDescent="0.25">
      <c r="A4" s="10" t="s">
        <v>8</v>
      </c>
      <c r="B4" s="6"/>
      <c r="C4" s="11" t="s">
        <v>9</v>
      </c>
      <c r="D4" s="45" t="s">
        <v>42</v>
      </c>
      <c r="E4" s="12" t="s">
        <v>10</v>
      </c>
      <c r="G4" s="13"/>
    </row>
    <row r="5" spans="1:7" x14ac:dyDescent="0.2">
      <c r="A5" s="14" t="s">
        <v>11</v>
      </c>
      <c r="B5" s="6"/>
      <c r="C5" s="15"/>
      <c r="D5" s="6">
        <v>0.96489999999999998</v>
      </c>
      <c r="E5" s="16">
        <f>C5/100*D5</f>
        <v>0</v>
      </c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46.1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25.5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 t="s">
        <v>43</v>
      </c>
      <c r="G21" s="32" t="s">
        <v>43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 t="s">
        <v>43</v>
      </c>
      <c r="G22" s="32" t="s">
        <v>43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(D21+D22+D23)*E5</f>
        <v>0</v>
      </c>
      <c r="G23" s="32" t="e">
        <f>F23/E5</f>
        <v>#DIV/0!</v>
      </c>
    </row>
    <row r="24" spans="1:7" x14ac:dyDescent="0.2">
      <c r="A24" s="5"/>
      <c r="B24" s="6"/>
      <c r="C24" s="65" t="s">
        <v>46</v>
      </c>
      <c r="D24" s="66"/>
      <c r="E24" s="66"/>
      <c r="F24" s="66"/>
      <c r="G24" s="67"/>
    </row>
    <row r="25" spans="1:7" x14ac:dyDescent="0.2">
      <c r="A25" s="58"/>
      <c r="B25" s="6"/>
      <c r="C25" s="61" t="s">
        <v>47</v>
      </c>
      <c r="D25" s="59"/>
      <c r="E25" s="59"/>
      <c r="F25" s="59"/>
      <c r="G25" s="60"/>
    </row>
    <row r="26" spans="1:7" ht="27" thickBot="1" x14ac:dyDescent="0.3">
      <c r="A26" s="1" t="s">
        <v>28</v>
      </c>
      <c r="B26" s="6"/>
      <c r="C26" s="37">
        <v>512300</v>
      </c>
      <c r="D26" s="38">
        <f>C26/C2</f>
        <v>4.9761609544748779E-2</v>
      </c>
      <c r="E26" s="54"/>
      <c r="F26" s="36"/>
      <c r="G26" s="32"/>
    </row>
    <row r="27" spans="1:7" ht="25.5" x14ac:dyDescent="0.2">
      <c r="A27" s="28" t="s">
        <v>29</v>
      </c>
      <c r="B27" s="6"/>
      <c r="C27" s="29">
        <v>260000</v>
      </c>
      <c r="D27" s="30">
        <f>C27/C2</f>
        <v>2.525476963036245E-2</v>
      </c>
      <c r="E27" s="53"/>
      <c r="F27" s="34">
        <f>D27*E5</f>
        <v>0</v>
      </c>
      <c r="G27" s="32" t="e">
        <f>F27/E5</f>
        <v>#DIV/0!</v>
      </c>
    </row>
    <row r="28" spans="1:7" ht="25.5" x14ac:dyDescent="0.2">
      <c r="A28" s="35" t="s">
        <v>30</v>
      </c>
      <c r="B28" s="6"/>
      <c r="C28" s="29">
        <v>252300</v>
      </c>
      <c r="D28" s="30">
        <f>C28/C2</f>
        <v>2.450683991438633E-2</v>
      </c>
      <c r="E28" s="53"/>
      <c r="F28" s="34">
        <f>D28*E5</f>
        <v>0</v>
      </c>
      <c r="G28" s="32" t="e">
        <f>F28/E5</f>
        <v>#DIV/0!</v>
      </c>
    </row>
    <row r="29" spans="1:7" x14ac:dyDescent="0.2">
      <c r="A29" s="5"/>
      <c r="B29" s="6"/>
      <c r="C29" s="29"/>
      <c r="D29" s="30"/>
      <c r="E29" s="53"/>
      <c r="F29" s="36"/>
      <c r="G29" s="32"/>
    </row>
    <row r="30" spans="1:7" ht="40.5" thickBot="1" x14ac:dyDescent="0.3">
      <c r="A30" s="1" t="s">
        <v>31</v>
      </c>
      <c r="B30" s="6"/>
      <c r="C30" s="37">
        <v>358950</v>
      </c>
      <c r="D30" s="38">
        <f>C30/C2</f>
        <v>3.4866152149302311E-2</v>
      </c>
      <c r="E30" s="54"/>
      <c r="F30" s="36"/>
      <c r="G30" s="32"/>
    </row>
    <row r="31" spans="1:7" ht="25.5" x14ac:dyDescent="0.2">
      <c r="A31" s="28" t="s">
        <v>32</v>
      </c>
      <c r="B31" s="6"/>
      <c r="C31" s="29">
        <v>164968</v>
      </c>
      <c r="D31" s="30">
        <f>C31/C2</f>
        <v>1.6023957063006279E-2</v>
      </c>
      <c r="E31" s="53"/>
      <c r="F31" s="34">
        <f>D31*E5</f>
        <v>0</v>
      </c>
      <c r="G31" s="32" t="e">
        <f>F31/E5</f>
        <v>#DIV/0!</v>
      </c>
    </row>
    <row r="32" spans="1:7" x14ac:dyDescent="0.2">
      <c r="A32" s="35" t="s">
        <v>33</v>
      </c>
      <c r="B32" s="6"/>
      <c r="C32" s="29">
        <v>100544</v>
      </c>
      <c r="D32" s="30">
        <f>C32/C2</f>
        <v>9.7662136835198546E-3</v>
      </c>
      <c r="E32" s="53"/>
      <c r="F32" s="34">
        <f>D32*E5</f>
        <v>0</v>
      </c>
      <c r="G32" s="32" t="e">
        <f>F32/E5</f>
        <v>#DIV/0!</v>
      </c>
    </row>
    <row r="33" spans="1:7" ht="25.5" x14ac:dyDescent="0.2">
      <c r="A33" s="35" t="s">
        <v>34</v>
      </c>
      <c r="B33" s="6"/>
      <c r="C33" s="29">
        <v>93438</v>
      </c>
      <c r="D33" s="30">
        <f>C33/C2</f>
        <v>9.0759814027761791E-3</v>
      </c>
      <c r="E33" s="53"/>
      <c r="F33" s="34">
        <f>D33*E5</f>
        <v>0</v>
      </c>
      <c r="G33" s="32" t="e">
        <f>F33/E5</f>
        <v>#DIV/0!</v>
      </c>
    </row>
    <row r="34" spans="1:7" x14ac:dyDescent="0.2">
      <c r="A34" s="5"/>
      <c r="B34" s="6"/>
      <c r="C34" s="29"/>
      <c r="D34" s="30"/>
      <c r="E34" s="53"/>
      <c r="F34" s="36"/>
      <c r="G34" s="32"/>
    </row>
    <row r="35" spans="1:7" ht="27" thickBot="1" x14ac:dyDescent="0.3">
      <c r="A35" s="1" t="s">
        <v>35</v>
      </c>
      <c r="B35" s="6"/>
      <c r="C35" s="37">
        <v>1501157</v>
      </c>
      <c r="D35" s="38">
        <f>C35/C2</f>
        <v>0.14581297774617694</v>
      </c>
      <c r="E35" s="54"/>
      <c r="F35" s="36"/>
      <c r="G35" s="32"/>
    </row>
    <row r="36" spans="1:7" ht="38.25" x14ac:dyDescent="0.2">
      <c r="A36" s="28" t="s">
        <v>36</v>
      </c>
      <c r="B36" s="6"/>
      <c r="C36" s="29">
        <v>1317300</v>
      </c>
      <c r="D36" s="30">
        <f>C36/C2</f>
        <v>0.12795426166952484</v>
      </c>
      <c r="E36" s="53"/>
      <c r="F36" s="34">
        <f>D36*E5</f>
        <v>0</v>
      </c>
      <c r="G36" s="32" t="e">
        <f>F36/E5</f>
        <v>#DIV/0!</v>
      </c>
    </row>
    <row r="37" spans="1:7" ht="26.45" customHeight="1" x14ac:dyDescent="0.2">
      <c r="A37" s="35" t="s">
        <v>37</v>
      </c>
      <c r="B37" s="6"/>
      <c r="C37" s="29">
        <v>183857</v>
      </c>
      <c r="D37" s="30">
        <f>C37/C2</f>
        <v>1.7858716076652112E-2</v>
      </c>
      <c r="E37" s="53"/>
      <c r="F37" s="34">
        <f>D37*E5</f>
        <v>0</v>
      </c>
      <c r="G37" s="32" t="e">
        <f>F37/E5</f>
        <v>#DIV/0!</v>
      </c>
    </row>
    <row r="38" spans="1:7" ht="10.15" customHeight="1" x14ac:dyDescent="0.2">
      <c r="A38" s="5"/>
      <c r="B38" s="6"/>
      <c r="C38" s="29"/>
      <c r="D38" s="30"/>
      <c r="E38" s="53"/>
      <c r="F38" s="36"/>
      <c r="G38" s="32"/>
    </row>
    <row r="39" spans="1:7" ht="14.25" thickBot="1" x14ac:dyDescent="0.3">
      <c r="A39" s="1" t="s">
        <v>38</v>
      </c>
      <c r="B39" s="6"/>
      <c r="C39" s="37">
        <v>528306</v>
      </c>
      <c r="D39" s="38">
        <f>C39/C2</f>
        <v>5.1316332016685631E-2</v>
      </c>
      <c r="E39" s="54"/>
      <c r="F39" s="36"/>
      <c r="G39" s="32"/>
    </row>
    <row r="40" spans="1:7" ht="28.9" customHeight="1" x14ac:dyDescent="0.2">
      <c r="A40" s="28" t="s">
        <v>39</v>
      </c>
      <c r="B40" s="6"/>
      <c r="C40" s="29">
        <v>340306</v>
      </c>
      <c r="D40" s="30">
        <f>C40/C2</f>
        <v>3.305519089934663E-2</v>
      </c>
      <c r="E40" s="53"/>
      <c r="F40" s="34">
        <f>D40*E5</f>
        <v>0</v>
      </c>
      <c r="G40" s="32" t="e">
        <f>F40/E5</f>
        <v>#DIV/0!</v>
      </c>
    </row>
    <row r="41" spans="1:7" ht="25.5" x14ac:dyDescent="0.2">
      <c r="A41" s="35" t="s">
        <v>6</v>
      </c>
      <c r="B41" s="6"/>
      <c r="C41" s="29">
        <v>188000</v>
      </c>
      <c r="D41" s="30">
        <f>C41/C2</f>
        <v>1.8261141117339001E-2</v>
      </c>
      <c r="E41" s="53"/>
      <c r="F41" s="34">
        <f>D41*E5</f>
        <v>0</v>
      </c>
      <c r="G41" s="32" t="e">
        <f>F41/E5</f>
        <v>#DIV/0!</v>
      </c>
    </row>
    <row r="42" spans="1:7" x14ac:dyDescent="0.2">
      <c r="G42" s="41"/>
    </row>
    <row r="43" spans="1:7" x14ac:dyDescent="0.2">
      <c r="C43" s="42">
        <f>C8+C13+C18+C26+C30+C35+C39</f>
        <v>10295085</v>
      </c>
      <c r="D43" s="43"/>
      <c r="E43" s="43"/>
      <c r="F43" s="44"/>
    </row>
    <row r="44" spans="1:7" x14ac:dyDescent="0.2">
      <c r="C44" s="42">
        <f>C9+C10+C11+C14+C15+C16+C19+C20+C21+C22+C23+C27+C28+C31+C32+C33+C36+C37+C40+C41</f>
        <v>10295085</v>
      </c>
      <c r="D44" s="43"/>
      <c r="E44" s="43"/>
      <c r="F44" s="44"/>
      <c r="G44" s="41"/>
    </row>
  </sheetData>
  <sheetProtection algorithmName="SHA-512" hashValue="Id21lqntYbWvR215P1ln7857j9S8Qxa2sr0WLvUZpE1mi+f7gFhZNQ0vsRFNdQSjETxzZYU61mcDdf4fSvm+Cw==" saltValue="BiHexvxexKht35cB9Our+g==" spinCount="100000" sheet="1" objects="1" scenarios="1" selectLockedCells="1"/>
  <protectedRanges>
    <protectedRange sqref="C5" name="Range1_1"/>
  </protectedRanges>
  <mergeCells count="2">
    <mergeCell ref="A1:G1"/>
    <mergeCell ref="C24:G24"/>
  </mergeCells>
  <pageMargins left="0.2" right="0.2" top="0.25" bottom="0.2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FE71-508C-4AA5-BC94-7078EB637BED}">
  <dimension ref="A1:G44"/>
  <sheetViews>
    <sheetView topLeftCell="A4" zoomScale="115" zoomScaleNormal="115" workbookViewId="0">
      <selection activeCell="C5" sqref="C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3.28515625" style="3" customWidth="1"/>
    <col min="5" max="5" width="10.28515625" style="3" customWidth="1"/>
    <col min="6" max="6" width="14.28515625" style="3" customWidth="1"/>
    <col min="7" max="7" width="13.7109375" style="3" bestFit="1" customWidth="1"/>
    <col min="8" max="16384" width="8.85546875" style="3"/>
  </cols>
  <sheetData>
    <row r="1" spans="1:7" ht="14.45" customHeight="1" x14ac:dyDescent="0.25">
      <c r="A1" s="64" t="s">
        <v>2</v>
      </c>
      <c r="B1" s="64"/>
      <c r="C1" s="64"/>
      <c r="D1" s="64"/>
      <c r="E1" s="64"/>
      <c r="F1" s="64"/>
      <c r="G1" s="64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"/>
      <c r="F2" s="6"/>
      <c r="G2" s="6"/>
    </row>
    <row r="3" spans="1:7" ht="9" customHeight="1" thickTop="1" x14ac:dyDescent="0.2">
      <c r="A3" s="7"/>
      <c r="B3" s="8"/>
      <c r="C3" s="8"/>
      <c r="D3" s="8"/>
      <c r="E3" s="46"/>
      <c r="F3" s="9"/>
      <c r="G3" s="6"/>
    </row>
    <row r="4" spans="1:7" ht="27.6" customHeight="1" x14ac:dyDescent="0.25">
      <c r="A4" s="10" t="s">
        <v>8</v>
      </c>
      <c r="B4" s="6"/>
      <c r="C4" s="11" t="s">
        <v>9</v>
      </c>
      <c r="D4" s="45" t="s">
        <v>42</v>
      </c>
      <c r="E4" s="12" t="s">
        <v>10</v>
      </c>
      <c r="G4" s="13"/>
    </row>
    <row r="5" spans="1:7" x14ac:dyDescent="0.2">
      <c r="A5" s="14" t="s">
        <v>11</v>
      </c>
      <c r="B5" s="6"/>
      <c r="C5" s="15"/>
      <c r="D5" s="6">
        <v>0.97389999999999999</v>
      </c>
      <c r="E5" s="16">
        <f>C5/100*D5</f>
        <v>0</v>
      </c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46.1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25.5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 t="s">
        <v>43</v>
      </c>
      <c r="G21" s="32" t="s">
        <v>43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 t="s">
        <v>43</v>
      </c>
      <c r="G22" s="32" t="s">
        <v>43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(D21+D23+D22)*E5</f>
        <v>0</v>
      </c>
      <c r="G23" s="32" t="e">
        <f>F23/E5</f>
        <v>#DIV/0!</v>
      </c>
    </row>
    <row r="24" spans="1:7" x14ac:dyDescent="0.2">
      <c r="A24" s="5"/>
      <c r="B24" s="6"/>
      <c r="C24" s="65" t="s">
        <v>46</v>
      </c>
      <c r="D24" s="66"/>
      <c r="E24" s="66"/>
      <c r="F24" s="66"/>
      <c r="G24" s="67"/>
    </row>
    <row r="25" spans="1:7" x14ac:dyDescent="0.2">
      <c r="A25" s="58"/>
      <c r="B25" s="6"/>
      <c r="C25" s="61" t="s">
        <v>47</v>
      </c>
      <c r="D25" s="59"/>
      <c r="E25" s="59"/>
      <c r="F25" s="59"/>
      <c r="G25" s="60"/>
    </row>
    <row r="26" spans="1:7" ht="27" thickBot="1" x14ac:dyDescent="0.3">
      <c r="A26" s="1" t="s">
        <v>28</v>
      </c>
      <c r="B26" s="6"/>
      <c r="C26" s="37">
        <v>512300</v>
      </c>
      <c r="D26" s="38">
        <f>C26/C2</f>
        <v>4.9761609544748779E-2</v>
      </c>
      <c r="E26" s="54"/>
      <c r="F26" s="36"/>
      <c r="G26" s="32"/>
    </row>
    <row r="27" spans="1:7" ht="25.5" x14ac:dyDescent="0.2">
      <c r="A27" s="28" t="s">
        <v>29</v>
      </c>
      <c r="B27" s="6"/>
      <c r="C27" s="29">
        <v>260000</v>
      </c>
      <c r="D27" s="30">
        <f>C27/C2</f>
        <v>2.525476963036245E-2</v>
      </c>
      <c r="E27" s="53"/>
      <c r="F27" s="34">
        <f>D27*E5</f>
        <v>0</v>
      </c>
      <c r="G27" s="32" t="e">
        <f>F27/E5</f>
        <v>#DIV/0!</v>
      </c>
    </row>
    <row r="28" spans="1:7" ht="25.5" x14ac:dyDescent="0.2">
      <c r="A28" s="35" t="s">
        <v>30</v>
      </c>
      <c r="B28" s="6"/>
      <c r="C28" s="29">
        <v>252300</v>
      </c>
      <c r="D28" s="30">
        <f>C28/C2</f>
        <v>2.450683991438633E-2</v>
      </c>
      <c r="E28" s="53"/>
      <c r="F28" s="34">
        <f>D28*E5</f>
        <v>0</v>
      </c>
      <c r="G28" s="32" t="e">
        <f>F28/E5</f>
        <v>#DIV/0!</v>
      </c>
    </row>
    <row r="29" spans="1:7" x14ac:dyDescent="0.2">
      <c r="A29" s="5"/>
      <c r="B29" s="6"/>
      <c r="C29" s="29"/>
      <c r="D29" s="30"/>
      <c r="E29" s="53"/>
      <c r="F29" s="36"/>
      <c r="G29" s="32"/>
    </row>
    <row r="30" spans="1:7" ht="40.5" thickBot="1" x14ac:dyDescent="0.3">
      <c r="A30" s="1" t="s">
        <v>31</v>
      </c>
      <c r="B30" s="6"/>
      <c r="C30" s="37">
        <v>358950</v>
      </c>
      <c r="D30" s="38">
        <f>C30/C2</f>
        <v>3.4866152149302311E-2</v>
      </c>
      <c r="E30" s="54"/>
      <c r="F30" s="36"/>
      <c r="G30" s="32"/>
    </row>
    <row r="31" spans="1:7" ht="25.5" x14ac:dyDescent="0.2">
      <c r="A31" s="28" t="s">
        <v>32</v>
      </c>
      <c r="B31" s="6"/>
      <c r="C31" s="29">
        <v>164968</v>
      </c>
      <c r="D31" s="30">
        <f>C31/C2</f>
        <v>1.6023957063006279E-2</v>
      </c>
      <c r="E31" s="53"/>
      <c r="F31" s="34">
        <f>D31*E5</f>
        <v>0</v>
      </c>
      <c r="G31" s="32" t="e">
        <f>F31/E5</f>
        <v>#DIV/0!</v>
      </c>
    </row>
    <row r="32" spans="1:7" x14ac:dyDescent="0.2">
      <c r="A32" s="35" t="s">
        <v>33</v>
      </c>
      <c r="B32" s="6"/>
      <c r="C32" s="29">
        <v>100544</v>
      </c>
      <c r="D32" s="30">
        <f>C32/C2</f>
        <v>9.7662136835198546E-3</v>
      </c>
      <c r="E32" s="53"/>
      <c r="F32" s="34">
        <f>D32*E5</f>
        <v>0</v>
      </c>
      <c r="G32" s="32" t="e">
        <f>F32/E5</f>
        <v>#DIV/0!</v>
      </c>
    </row>
    <row r="33" spans="1:7" ht="25.5" x14ac:dyDescent="0.2">
      <c r="A33" s="35" t="s">
        <v>34</v>
      </c>
      <c r="B33" s="6"/>
      <c r="C33" s="29">
        <v>93438</v>
      </c>
      <c r="D33" s="30">
        <f>C33/C2</f>
        <v>9.0759814027761791E-3</v>
      </c>
      <c r="E33" s="53"/>
      <c r="F33" s="34">
        <f>D33*E5</f>
        <v>0</v>
      </c>
      <c r="G33" s="32" t="e">
        <f>F33/E5</f>
        <v>#DIV/0!</v>
      </c>
    </row>
    <row r="34" spans="1:7" x14ac:dyDescent="0.2">
      <c r="A34" s="5"/>
      <c r="B34" s="6"/>
      <c r="C34" s="29"/>
      <c r="D34" s="30"/>
      <c r="E34" s="53"/>
      <c r="F34" s="36"/>
      <c r="G34" s="32"/>
    </row>
    <row r="35" spans="1:7" ht="27" thickBot="1" x14ac:dyDescent="0.3">
      <c r="A35" s="1" t="s">
        <v>35</v>
      </c>
      <c r="B35" s="6"/>
      <c r="C35" s="37">
        <v>1501157</v>
      </c>
      <c r="D35" s="38">
        <f>C35/C2</f>
        <v>0.14581297774617694</v>
      </c>
      <c r="E35" s="54"/>
      <c r="F35" s="36"/>
      <c r="G35" s="32"/>
    </row>
    <row r="36" spans="1:7" ht="38.25" x14ac:dyDescent="0.2">
      <c r="A36" s="28" t="s">
        <v>36</v>
      </c>
      <c r="B36" s="6"/>
      <c r="C36" s="29">
        <v>1317300</v>
      </c>
      <c r="D36" s="30">
        <f>C36/C2</f>
        <v>0.12795426166952484</v>
      </c>
      <c r="E36" s="53"/>
      <c r="F36" s="34">
        <f>D36*E5</f>
        <v>0</v>
      </c>
      <c r="G36" s="32" t="e">
        <f>F36/E5</f>
        <v>#DIV/0!</v>
      </c>
    </row>
    <row r="37" spans="1:7" ht="26.45" customHeight="1" x14ac:dyDescent="0.2">
      <c r="A37" s="35" t="s">
        <v>37</v>
      </c>
      <c r="B37" s="6"/>
      <c r="C37" s="29">
        <v>183857</v>
      </c>
      <c r="D37" s="30">
        <f>C37/C2</f>
        <v>1.7858716076652112E-2</v>
      </c>
      <c r="E37" s="53"/>
      <c r="F37" s="34">
        <f>D37*E5</f>
        <v>0</v>
      </c>
      <c r="G37" s="32" t="e">
        <f>F37/E5</f>
        <v>#DIV/0!</v>
      </c>
    </row>
    <row r="38" spans="1:7" ht="10.15" customHeight="1" x14ac:dyDescent="0.2">
      <c r="A38" s="5"/>
      <c r="B38" s="6"/>
      <c r="C38" s="29"/>
      <c r="D38" s="30"/>
      <c r="E38" s="53"/>
      <c r="F38" s="36"/>
      <c r="G38" s="32"/>
    </row>
    <row r="39" spans="1:7" ht="14.25" thickBot="1" x14ac:dyDescent="0.3">
      <c r="A39" s="1" t="s">
        <v>38</v>
      </c>
      <c r="B39" s="6"/>
      <c r="C39" s="37">
        <v>528306</v>
      </c>
      <c r="D39" s="38">
        <f>C39/C2</f>
        <v>5.1316332016685631E-2</v>
      </c>
      <c r="E39" s="54"/>
      <c r="F39" s="36"/>
      <c r="G39" s="32"/>
    </row>
    <row r="40" spans="1:7" ht="28.9" customHeight="1" x14ac:dyDescent="0.2">
      <c r="A40" s="28" t="s">
        <v>39</v>
      </c>
      <c r="B40" s="6"/>
      <c r="C40" s="29">
        <v>340306</v>
      </c>
      <c r="D40" s="30">
        <f>C40/C2</f>
        <v>3.305519089934663E-2</v>
      </c>
      <c r="E40" s="53"/>
      <c r="F40" s="34">
        <f>D40*E5</f>
        <v>0</v>
      </c>
      <c r="G40" s="32" t="e">
        <f>F40/E5</f>
        <v>#DIV/0!</v>
      </c>
    </row>
    <row r="41" spans="1:7" ht="25.5" x14ac:dyDescent="0.2">
      <c r="A41" s="35" t="s">
        <v>6</v>
      </c>
      <c r="B41" s="6"/>
      <c r="C41" s="29">
        <v>188000</v>
      </c>
      <c r="D41" s="30">
        <f>C41/C2</f>
        <v>1.8261141117339001E-2</v>
      </c>
      <c r="E41" s="53"/>
      <c r="F41" s="34">
        <f>D41*E5</f>
        <v>0</v>
      </c>
      <c r="G41" s="32" t="e">
        <f>F41/E5</f>
        <v>#DIV/0!</v>
      </c>
    </row>
    <row r="42" spans="1:7" x14ac:dyDescent="0.2">
      <c r="G42" s="41"/>
    </row>
    <row r="43" spans="1:7" x14ac:dyDescent="0.2">
      <c r="C43" s="42">
        <f>C8+C13+C18+C26+C30+C35+C39</f>
        <v>10295085</v>
      </c>
      <c r="D43" s="43"/>
      <c r="E43" s="43"/>
      <c r="F43" s="44"/>
    </row>
    <row r="44" spans="1:7" x14ac:dyDescent="0.2">
      <c r="C44" s="42">
        <f>C9+C10+C11+C14+C15+C16+C19+C20+C21+C22+C23+C27+C28+C31+C32+C33+C36+C37+C40+C41</f>
        <v>10295085</v>
      </c>
      <c r="D44" s="43"/>
      <c r="E44" s="43"/>
      <c r="F44" s="44"/>
      <c r="G44" s="41"/>
    </row>
  </sheetData>
  <sheetProtection algorithmName="SHA-512" hashValue="YW1DuPPJYat6ItJRbIzNhW10/kh/IhyddGxNDes7jWxmrvLhjnmi75yZjhSVr5TD86bzQrd/MHop52WCBRz8DQ==" saltValue="LJIdx7h6yXAjDg0QXwwR4Q==" spinCount="100000" sheet="1" objects="1" scenarios="1" selectLockedCells="1"/>
  <protectedRanges>
    <protectedRange sqref="C5" name="Range1_1"/>
  </protectedRanges>
  <mergeCells count="2">
    <mergeCell ref="A1:G1"/>
    <mergeCell ref="C24:G24"/>
  </mergeCells>
  <pageMargins left="0.2" right="0.2" top="0.25" bottom="0.2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518B-D162-42B0-8EA8-8010927A39F9}">
  <dimension ref="A1:G44"/>
  <sheetViews>
    <sheetView topLeftCell="A34" zoomScale="115" zoomScaleNormal="115" workbookViewId="0">
      <selection activeCell="C45" sqref="C45"/>
    </sheetView>
  </sheetViews>
  <sheetFormatPr defaultColWidth="8.85546875" defaultRowHeight="12.75" x14ac:dyDescent="0.2"/>
  <cols>
    <col min="1" max="1" width="30.28515625" style="3" bestFit="1" customWidth="1"/>
    <col min="2" max="2" width="1.5703125" style="3" customWidth="1"/>
    <col min="3" max="3" width="19.5703125" style="3" customWidth="1"/>
    <col min="4" max="4" width="13.28515625" style="3" customWidth="1"/>
    <col min="5" max="5" width="10" style="3" customWidth="1"/>
    <col min="6" max="6" width="13.7109375" style="3" customWidth="1"/>
    <col min="7" max="7" width="13.7109375" style="3" bestFit="1" customWidth="1"/>
    <col min="8" max="16384" width="8.85546875" style="3"/>
  </cols>
  <sheetData>
    <row r="1" spans="1:7" ht="14.45" customHeight="1" x14ac:dyDescent="0.25">
      <c r="A1" s="64" t="s">
        <v>1</v>
      </c>
      <c r="B1" s="64"/>
      <c r="C1" s="64"/>
      <c r="D1" s="64"/>
      <c r="E1" s="64"/>
      <c r="F1" s="64"/>
      <c r="G1" s="64"/>
    </row>
    <row r="2" spans="1:7" ht="54" thickBot="1" x14ac:dyDescent="0.3">
      <c r="A2" s="1" t="s">
        <v>48</v>
      </c>
      <c r="B2" s="4"/>
      <c r="C2" s="2">
        <v>10295085</v>
      </c>
      <c r="D2" s="5" t="s">
        <v>7</v>
      </c>
      <c r="E2" s="5"/>
      <c r="F2" s="6"/>
      <c r="G2" s="6"/>
    </row>
    <row r="3" spans="1:7" ht="9" customHeight="1" thickTop="1" x14ac:dyDescent="0.2">
      <c r="A3" s="7"/>
      <c r="B3" s="8"/>
      <c r="C3" s="8"/>
      <c r="D3" s="8"/>
      <c r="E3" s="46"/>
      <c r="F3" s="9"/>
      <c r="G3" s="6"/>
    </row>
    <row r="4" spans="1:7" ht="27.6" customHeight="1" x14ac:dyDescent="0.25">
      <c r="A4" s="10" t="s">
        <v>8</v>
      </c>
      <c r="B4" s="6"/>
      <c r="C4" s="11" t="s">
        <v>9</v>
      </c>
      <c r="D4" s="45" t="s">
        <v>42</v>
      </c>
      <c r="E4" s="12" t="s">
        <v>10</v>
      </c>
      <c r="G4" s="13"/>
    </row>
    <row r="5" spans="1:7" x14ac:dyDescent="0.2">
      <c r="A5" s="14" t="s">
        <v>11</v>
      </c>
      <c r="B5" s="6"/>
      <c r="C5" s="15"/>
      <c r="D5" s="6">
        <v>0.79700000000000004</v>
      </c>
      <c r="E5" s="16">
        <f>C5/100*D5</f>
        <v>0</v>
      </c>
      <c r="G5" s="13"/>
    </row>
    <row r="6" spans="1:7" ht="8.4499999999999993" customHeight="1" x14ac:dyDescent="0.2">
      <c r="A6" s="17"/>
      <c r="B6" s="6"/>
      <c r="C6" s="18"/>
      <c r="D6" s="19"/>
      <c r="E6" s="49"/>
      <c r="F6" s="9"/>
      <c r="G6" s="13"/>
    </row>
    <row r="7" spans="1:7" ht="46.15" customHeight="1" thickBot="1" x14ac:dyDescent="0.3">
      <c r="A7" s="6"/>
      <c r="B7" s="6"/>
      <c r="C7" s="20" t="s">
        <v>12</v>
      </c>
      <c r="D7" s="21" t="s">
        <v>13</v>
      </c>
      <c r="E7" s="51"/>
      <c r="F7" s="22" t="s">
        <v>14</v>
      </c>
      <c r="G7" s="23" t="s">
        <v>15</v>
      </c>
    </row>
    <row r="8" spans="1:7" ht="27" thickBot="1" x14ac:dyDescent="0.3">
      <c r="A8" s="1" t="s">
        <v>16</v>
      </c>
      <c r="B8" s="6"/>
      <c r="C8" s="24">
        <v>1346923</v>
      </c>
      <c r="D8" s="25">
        <f>C8/C2</f>
        <v>0.13083165413398723</v>
      </c>
      <c r="E8" s="52"/>
      <c r="F8" s="26"/>
      <c r="G8" s="27"/>
    </row>
    <row r="9" spans="1:7" ht="25.5" x14ac:dyDescent="0.2">
      <c r="A9" s="28" t="s">
        <v>17</v>
      </c>
      <c r="B9" s="6"/>
      <c r="C9" s="29">
        <v>178000</v>
      </c>
      <c r="D9" s="30">
        <f>C9/C2</f>
        <v>1.7289803823863522E-2</v>
      </c>
      <c r="E9" s="53"/>
      <c r="F9" s="31">
        <f>D9*E5</f>
        <v>0</v>
      </c>
      <c r="G9" s="32" t="e">
        <f>F9/E5</f>
        <v>#DIV/0!</v>
      </c>
    </row>
    <row r="10" spans="1:7" x14ac:dyDescent="0.2">
      <c r="A10" s="33" t="s">
        <v>18</v>
      </c>
      <c r="B10" s="6"/>
      <c r="C10" s="29">
        <v>697500</v>
      </c>
      <c r="D10" s="30">
        <f>C10/C2</f>
        <v>6.7750776219914655E-2</v>
      </c>
      <c r="E10" s="53"/>
      <c r="F10" s="34">
        <f>D10*E5</f>
        <v>0</v>
      </c>
      <c r="G10" s="32" t="e">
        <f>F10/E5</f>
        <v>#DIV/0!</v>
      </c>
    </row>
    <row r="11" spans="1:7" ht="38.25" x14ac:dyDescent="0.2">
      <c r="A11" s="35" t="s">
        <v>19</v>
      </c>
      <c r="B11" s="6"/>
      <c r="C11" s="29">
        <v>471423</v>
      </c>
      <c r="D11" s="30">
        <f>C11/C2</f>
        <v>4.5791074090209063E-2</v>
      </c>
      <c r="E11" s="53"/>
      <c r="F11" s="34">
        <f>D11*E5</f>
        <v>0</v>
      </c>
      <c r="G11" s="32" t="e">
        <f>F11/E5</f>
        <v>#DIV/0!</v>
      </c>
    </row>
    <row r="12" spans="1:7" x14ac:dyDescent="0.2">
      <c r="A12" s="6"/>
      <c r="B12" s="6"/>
      <c r="C12" s="29"/>
      <c r="D12" s="30"/>
      <c r="E12" s="53"/>
      <c r="F12" s="36"/>
      <c r="G12" s="32"/>
    </row>
    <row r="13" spans="1:7" ht="27" thickBot="1" x14ac:dyDescent="0.3">
      <c r="A13" s="1" t="s">
        <v>40</v>
      </c>
      <c r="B13" s="6"/>
      <c r="C13" s="37">
        <v>2139105</v>
      </c>
      <c r="D13" s="38">
        <f>C13/C2</f>
        <v>0.20777924611598642</v>
      </c>
      <c r="E13" s="54"/>
      <c r="F13" s="34"/>
      <c r="G13" s="32"/>
    </row>
    <row r="14" spans="1:7" x14ac:dyDescent="0.2">
      <c r="A14" s="39" t="s">
        <v>20</v>
      </c>
      <c r="B14" s="6"/>
      <c r="C14" s="29">
        <v>1197261</v>
      </c>
      <c r="D14" s="30">
        <f>C14/C2</f>
        <v>0.11629442593237453</v>
      </c>
      <c r="E14" s="53"/>
      <c r="F14" s="34">
        <f>D14*E5</f>
        <v>0</v>
      </c>
      <c r="G14" s="32" t="e">
        <f>F14/E5</f>
        <v>#DIV/0!</v>
      </c>
    </row>
    <row r="15" spans="1:7" x14ac:dyDescent="0.2">
      <c r="A15" s="33" t="s">
        <v>21</v>
      </c>
      <c r="B15" s="6"/>
      <c r="C15" s="29">
        <v>851506</v>
      </c>
      <c r="D15" s="30">
        <f>C15/C2</f>
        <v>8.2709953341813108E-2</v>
      </c>
      <c r="E15" s="53"/>
      <c r="F15" s="34">
        <f>D15*E5</f>
        <v>0</v>
      </c>
      <c r="G15" s="32" t="e">
        <f>F15/E5</f>
        <v>#DIV/0!</v>
      </c>
    </row>
    <row r="16" spans="1:7" ht="25.5" x14ac:dyDescent="0.2">
      <c r="A16" s="35" t="s">
        <v>22</v>
      </c>
      <c r="B16" s="6"/>
      <c r="C16" s="29">
        <v>90338</v>
      </c>
      <c r="D16" s="30">
        <f>C16/C2</f>
        <v>8.7748668417987809E-3</v>
      </c>
      <c r="E16" s="53"/>
      <c r="F16" s="34">
        <f>D16*E5</f>
        <v>0</v>
      </c>
      <c r="G16" s="32" t="e">
        <f>F16/E5</f>
        <v>#DIV/0!</v>
      </c>
    </row>
    <row r="17" spans="1:7" x14ac:dyDescent="0.2">
      <c r="A17" s="40"/>
      <c r="B17" s="6"/>
      <c r="C17" s="29"/>
      <c r="D17" s="30"/>
      <c r="E17" s="53"/>
      <c r="F17" s="36"/>
      <c r="G17" s="32"/>
    </row>
    <row r="18" spans="1:7" ht="27.75" thickBot="1" x14ac:dyDescent="0.3">
      <c r="A18" s="1" t="s">
        <v>23</v>
      </c>
      <c r="B18" s="6"/>
      <c r="C18" s="37">
        <v>3908344</v>
      </c>
      <c r="D18" s="38">
        <f>C18/C2</f>
        <v>0.37963202829311271</v>
      </c>
      <c r="E18" s="54"/>
      <c r="F18" s="36"/>
      <c r="G18" s="32"/>
    </row>
    <row r="19" spans="1:7" ht="25.5" x14ac:dyDescent="0.2">
      <c r="A19" s="28" t="s">
        <v>41</v>
      </c>
      <c r="B19" s="6"/>
      <c r="C19" s="29">
        <v>1677885</v>
      </c>
      <c r="D19" s="30">
        <f>C19/C2</f>
        <v>0.16297922746631038</v>
      </c>
      <c r="E19" s="53"/>
      <c r="F19" s="34">
        <f>D19*E5</f>
        <v>0</v>
      </c>
      <c r="G19" s="32" t="e">
        <f>F19/E5</f>
        <v>#DIV/0!</v>
      </c>
    </row>
    <row r="20" spans="1:7" ht="38.25" x14ac:dyDescent="0.2">
      <c r="A20" s="35" t="s">
        <v>24</v>
      </c>
      <c r="B20" s="6"/>
      <c r="C20" s="29">
        <v>527915</v>
      </c>
      <c r="D20" s="30">
        <f>C20/C2</f>
        <v>5.1278352728510744E-2</v>
      </c>
      <c r="E20" s="53"/>
      <c r="F20" s="34">
        <f>D20*E5</f>
        <v>0</v>
      </c>
      <c r="G20" s="32" t="e">
        <f>F20/E5</f>
        <v>#DIV/0!</v>
      </c>
    </row>
    <row r="21" spans="1:7" ht="25.5" x14ac:dyDescent="0.2">
      <c r="A21" s="35" t="s">
        <v>25</v>
      </c>
      <c r="B21" s="6"/>
      <c r="C21" s="29">
        <v>700000</v>
      </c>
      <c r="D21" s="30">
        <f>C21/C2</f>
        <v>6.7993610543283511E-2</v>
      </c>
      <c r="E21" s="53"/>
      <c r="F21" s="34" t="s">
        <v>43</v>
      </c>
      <c r="G21" s="32" t="s">
        <v>43</v>
      </c>
    </row>
    <row r="22" spans="1:7" x14ac:dyDescent="0.2">
      <c r="A22" s="35" t="s">
        <v>26</v>
      </c>
      <c r="B22" s="6"/>
      <c r="C22" s="29">
        <v>570000</v>
      </c>
      <c r="D22" s="30">
        <f>C22/C2</f>
        <v>5.5366225728102292E-2</v>
      </c>
      <c r="E22" s="53"/>
      <c r="F22" s="34" t="s">
        <v>43</v>
      </c>
      <c r="G22" s="32" t="s">
        <v>43</v>
      </c>
    </row>
    <row r="23" spans="1:7" x14ac:dyDescent="0.2">
      <c r="A23" s="35" t="s">
        <v>27</v>
      </c>
      <c r="B23" s="6"/>
      <c r="C23" s="29">
        <v>432544</v>
      </c>
      <c r="D23" s="30">
        <f>C23/C2</f>
        <v>4.2014611826905753E-2</v>
      </c>
      <c r="E23" s="53"/>
      <c r="F23" s="34">
        <f>(D21+D22+D23)*E5</f>
        <v>0</v>
      </c>
      <c r="G23" s="32" t="e">
        <f>F23/E5</f>
        <v>#DIV/0!</v>
      </c>
    </row>
    <row r="24" spans="1:7" x14ac:dyDescent="0.2">
      <c r="A24" s="5"/>
      <c r="B24" s="6"/>
      <c r="C24" s="65" t="s">
        <v>46</v>
      </c>
      <c r="D24" s="66"/>
      <c r="E24" s="66"/>
      <c r="F24" s="66"/>
      <c r="G24" s="67"/>
    </row>
    <row r="25" spans="1:7" x14ac:dyDescent="0.2">
      <c r="A25" s="58"/>
      <c r="B25" s="6"/>
      <c r="C25" s="61" t="s">
        <v>47</v>
      </c>
      <c r="D25" s="59"/>
      <c r="E25" s="59"/>
      <c r="F25" s="59"/>
      <c r="G25" s="60"/>
    </row>
    <row r="26" spans="1:7" ht="27" thickBot="1" x14ac:dyDescent="0.3">
      <c r="A26" s="1" t="s">
        <v>28</v>
      </c>
      <c r="B26" s="6"/>
      <c r="C26" s="37">
        <v>512300</v>
      </c>
      <c r="D26" s="38">
        <f>C26/C2</f>
        <v>4.9761609544748779E-2</v>
      </c>
      <c r="E26" s="54"/>
      <c r="F26" s="36"/>
      <c r="G26" s="32"/>
    </row>
    <row r="27" spans="1:7" ht="25.5" x14ac:dyDescent="0.2">
      <c r="A27" s="28" t="s">
        <v>29</v>
      </c>
      <c r="B27" s="6"/>
      <c r="C27" s="29">
        <v>260000</v>
      </c>
      <c r="D27" s="30">
        <f>C27/C2</f>
        <v>2.525476963036245E-2</v>
      </c>
      <c r="E27" s="53"/>
      <c r="F27" s="34">
        <f>D27*E5</f>
        <v>0</v>
      </c>
      <c r="G27" s="32" t="e">
        <f>F27/E5</f>
        <v>#DIV/0!</v>
      </c>
    </row>
    <row r="28" spans="1:7" ht="25.5" x14ac:dyDescent="0.2">
      <c r="A28" s="35" t="s">
        <v>30</v>
      </c>
      <c r="B28" s="6"/>
      <c r="C28" s="29">
        <v>252300</v>
      </c>
      <c r="D28" s="30">
        <f>C28/C2</f>
        <v>2.450683991438633E-2</v>
      </c>
      <c r="E28" s="53"/>
      <c r="F28" s="34">
        <f>D28*E5</f>
        <v>0</v>
      </c>
      <c r="G28" s="32" t="e">
        <f>F28/E5</f>
        <v>#DIV/0!</v>
      </c>
    </row>
    <row r="29" spans="1:7" x14ac:dyDescent="0.2">
      <c r="A29" s="5"/>
      <c r="B29" s="6"/>
      <c r="C29" s="29"/>
      <c r="D29" s="30"/>
      <c r="E29" s="53"/>
      <c r="F29" s="36"/>
      <c r="G29" s="32"/>
    </row>
    <row r="30" spans="1:7" ht="40.5" thickBot="1" x14ac:dyDescent="0.3">
      <c r="A30" s="1" t="s">
        <v>31</v>
      </c>
      <c r="B30" s="6"/>
      <c r="C30" s="37">
        <v>358950</v>
      </c>
      <c r="D30" s="38">
        <f>C30/C2</f>
        <v>3.4866152149302311E-2</v>
      </c>
      <c r="E30" s="54"/>
      <c r="F30" s="36"/>
      <c r="G30" s="32"/>
    </row>
    <row r="31" spans="1:7" ht="25.5" x14ac:dyDescent="0.2">
      <c r="A31" s="28" t="s">
        <v>32</v>
      </c>
      <c r="B31" s="6"/>
      <c r="C31" s="29">
        <v>164968</v>
      </c>
      <c r="D31" s="30">
        <f>C31/C2</f>
        <v>1.6023957063006279E-2</v>
      </c>
      <c r="E31" s="53"/>
      <c r="F31" s="34">
        <f>D31*E5</f>
        <v>0</v>
      </c>
      <c r="G31" s="32" t="e">
        <f>F31/E5</f>
        <v>#DIV/0!</v>
      </c>
    </row>
    <row r="32" spans="1:7" x14ac:dyDescent="0.2">
      <c r="A32" s="35" t="s">
        <v>33</v>
      </c>
      <c r="B32" s="6"/>
      <c r="C32" s="29">
        <v>100544</v>
      </c>
      <c r="D32" s="30">
        <f>C32/C2</f>
        <v>9.7662136835198546E-3</v>
      </c>
      <c r="E32" s="53"/>
      <c r="F32" s="34">
        <f>D32*E5</f>
        <v>0</v>
      </c>
      <c r="G32" s="32" t="e">
        <f>F32/E5</f>
        <v>#DIV/0!</v>
      </c>
    </row>
    <row r="33" spans="1:7" ht="25.5" x14ac:dyDescent="0.2">
      <c r="A33" s="35" t="s">
        <v>34</v>
      </c>
      <c r="B33" s="6"/>
      <c r="C33" s="29">
        <v>93438</v>
      </c>
      <c r="D33" s="30">
        <f>C33/C2</f>
        <v>9.0759814027761791E-3</v>
      </c>
      <c r="E33" s="53"/>
      <c r="F33" s="34">
        <f>D33*E5</f>
        <v>0</v>
      </c>
      <c r="G33" s="32" t="e">
        <f>F33/E5</f>
        <v>#DIV/0!</v>
      </c>
    </row>
    <row r="34" spans="1:7" x14ac:dyDescent="0.2">
      <c r="A34" s="5"/>
      <c r="B34" s="6"/>
      <c r="C34" s="29"/>
      <c r="D34" s="30"/>
      <c r="E34" s="53"/>
      <c r="F34" s="36"/>
      <c r="G34" s="32"/>
    </row>
    <row r="35" spans="1:7" ht="27" thickBot="1" x14ac:dyDescent="0.3">
      <c r="A35" s="1" t="s">
        <v>35</v>
      </c>
      <c r="B35" s="6"/>
      <c r="C35" s="37">
        <v>1501157</v>
      </c>
      <c r="D35" s="38">
        <f>C35/C2</f>
        <v>0.14581297774617694</v>
      </c>
      <c r="E35" s="54"/>
      <c r="F35" s="36"/>
      <c r="G35" s="32"/>
    </row>
    <row r="36" spans="1:7" ht="38.25" x14ac:dyDescent="0.2">
      <c r="A36" s="28" t="s">
        <v>36</v>
      </c>
      <c r="B36" s="6"/>
      <c r="C36" s="29">
        <v>1317300</v>
      </c>
      <c r="D36" s="30">
        <f>C36/C2</f>
        <v>0.12795426166952484</v>
      </c>
      <c r="E36" s="53"/>
      <c r="F36" s="34">
        <f>D36*E5</f>
        <v>0</v>
      </c>
      <c r="G36" s="32" t="e">
        <f>F36/E5</f>
        <v>#DIV/0!</v>
      </c>
    </row>
    <row r="37" spans="1:7" ht="26.45" customHeight="1" x14ac:dyDescent="0.2">
      <c r="A37" s="35" t="s">
        <v>37</v>
      </c>
      <c r="B37" s="6"/>
      <c r="C37" s="29">
        <v>183857</v>
      </c>
      <c r="D37" s="30">
        <f>C37/C2</f>
        <v>1.7858716076652112E-2</v>
      </c>
      <c r="E37" s="53"/>
      <c r="F37" s="34">
        <f>D37*E5</f>
        <v>0</v>
      </c>
      <c r="G37" s="32" t="e">
        <f>F37/E5</f>
        <v>#DIV/0!</v>
      </c>
    </row>
    <row r="38" spans="1:7" ht="10.15" customHeight="1" x14ac:dyDescent="0.2">
      <c r="A38" s="5"/>
      <c r="B38" s="6"/>
      <c r="C38" s="29"/>
      <c r="D38" s="30"/>
      <c r="E38" s="53"/>
      <c r="F38" s="36"/>
      <c r="G38" s="32"/>
    </row>
    <row r="39" spans="1:7" ht="14.25" thickBot="1" x14ac:dyDescent="0.3">
      <c r="A39" s="1" t="s">
        <v>38</v>
      </c>
      <c r="B39" s="6"/>
      <c r="C39" s="37">
        <v>528306</v>
      </c>
      <c r="D39" s="38">
        <f>C39/C2</f>
        <v>5.1316332016685631E-2</v>
      </c>
      <c r="E39" s="54"/>
      <c r="F39" s="36"/>
      <c r="G39" s="32"/>
    </row>
    <row r="40" spans="1:7" ht="28.9" customHeight="1" x14ac:dyDescent="0.2">
      <c r="A40" s="28" t="s">
        <v>39</v>
      </c>
      <c r="B40" s="6"/>
      <c r="C40" s="29">
        <v>340306</v>
      </c>
      <c r="D40" s="30">
        <f>C40/C2</f>
        <v>3.305519089934663E-2</v>
      </c>
      <c r="E40" s="53"/>
      <c r="F40" s="34">
        <f>D40*E5</f>
        <v>0</v>
      </c>
      <c r="G40" s="32" t="e">
        <f>F40/E5</f>
        <v>#DIV/0!</v>
      </c>
    </row>
    <row r="41" spans="1:7" ht="25.5" x14ac:dyDescent="0.2">
      <c r="A41" s="35" t="s">
        <v>6</v>
      </c>
      <c r="B41" s="6"/>
      <c r="C41" s="29">
        <v>188000</v>
      </c>
      <c r="D41" s="30">
        <f>C41/C2</f>
        <v>1.8261141117339001E-2</v>
      </c>
      <c r="E41" s="53"/>
      <c r="F41" s="34">
        <f>D41*E5</f>
        <v>0</v>
      </c>
      <c r="G41" s="32" t="e">
        <f>F41/E5</f>
        <v>#DIV/0!</v>
      </c>
    </row>
    <row r="42" spans="1:7" x14ac:dyDescent="0.2">
      <c r="G42" s="41"/>
    </row>
    <row r="43" spans="1:7" x14ac:dyDescent="0.2">
      <c r="C43" s="42">
        <f>C8+C13+C18+C26+C30+C35+C39</f>
        <v>10295085</v>
      </c>
      <c r="D43" s="43"/>
      <c r="E43" s="43"/>
      <c r="F43" s="44"/>
    </row>
    <row r="44" spans="1:7" x14ac:dyDescent="0.2">
      <c r="C44" s="42">
        <f>C9+C10+C11+C14+C15+C16+C19+C20+C21+C22+C23+C27+C28+C31+C32+C33+C36+C37+C40+C41</f>
        <v>10295085</v>
      </c>
      <c r="D44" s="43"/>
      <c r="E44" s="43"/>
      <c r="F44" s="44"/>
      <c r="G44" s="41"/>
    </row>
  </sheetData>
  <sheetProtection algorithmName="SHA-512" hashValue="YXWPt5/VsLzONRloDRRgtTFztGtevJNy4QVpiowfSP1+1bLoY1XdjSiMmf82wGq1U7/nFJj0P8J5j2zfhpV2kQ==" saltValue="LSpXifn0M1YOm055ZjxsvA==" spinCount="100000" sheet="1" objects="1" scenarios="1"/>
  <protectedRanges>
    <protectedRange sqref="C5" name="Range1"/>
  </protectedRanges>
  <mergeCells count="2">
    <mergeCell ref="A1:G1"/>
    <mergeCell ref="C24:G24"/>
  </mergeCells>
  <pageMargins left="0.2" right="0.2" top="0.25" bottom="0.2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Charlo</vt:lpstr>
      <vt:lpstr>Dalhousie</vt:lpstr>
      <vt:lpstr>Point la Nim</vt:lpstr>
      <vt:lpstr>Dahousie Junction</vt:lpstr>
      <vt:lpstr>Chaleur</vt:lpstr>
      <vt:lpstr>Darlington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Lilianne Cayouette</dc:creator>
  <cp:lastModifiedBy>Reception</cp:lastModifiedBy>
  <cp:lastPrinted>2026-01-15T17:05:30Z</cp:lastPrinted>
  <dcterms:created xsi:type="dcterms:W3CDTF">2025-06-04T17:47:43Z</dcterms:created>
  <dcterms:modified xsi:type="dcterms:W3CDTF">2026-01-15T17:18:50Z</dcterms:modified>
</cp:coreProperties>
</file>